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3B997E83-113A-400A-BA36-A2949D851DEB}" xr6:coauthVersionLast="47" xr6:coauthVersionMax="47" xr10:uidLastSave="{00000000-0000-0000-0000-000000000000}"/>
  <bookViews>
    <workbookView xWindow="-110" yWindow="-110" windowWidth="19420" windowHeight="10420" xr2:uid="{00000000-000D-0000-FFFF-FFFF00000000}"/>
  </bookViews>
  <sheets>
    <sheet name="Standard Permit GR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7" i="1" l="1"/>
  <c r="J87" i="1" s="1"/>
  <c r="K87" i="1" s="1"/>
  <c r="I87" i="1"/>
  <c r="H86" i="1"/>
  <c r="I86" i="1"/>
  <c r="J86" i="1" s="1"/>
  <c r="K86" i="1" s="1"/>
  <c r="H85" i="1"/>
  <c r="J85" i="1" s="1"/>
  <c r="K85" i="1" s="1"/>
  <c r="I85" i="1"/>
  <c r="H84" i="1"/>
  <c r="I84" i="1"/>
  <c r="J84" i="1" s="1"/>
  <c r="K84" i="1" s="1"/>
  <c r="H83" i="1"/>
  <c r="J83" i="1" s="1"/>
  <c r="K83" i="1" s="1"/>
  <c r="I83" i="1"/>
  <c r="H82" i="1"/>
  <c r="I82" i="1"/>
  <c r="J82" i="1" s="1"/>
  <c r="K82" i="1" s="1"/>
  <c r="H81" i="1"/>
  <c r="J81" i="1" s="1"/>
  <c r="K81" i="1" s="1"/>
  <c r="I81" i="1"/>
  <c r="H80" i="1"/>
  <c r="I80" i="1"/>
  <c r="J80" i="1" s="1"/>
  <c r="K80" i="1" s="1"/>
  <c r="H79" i="1"/>
  <c r="J79" i="1" s="1"/>
  <c r="K79" i="1" s="1"/>
  <c r="I79" i="1"/>
  <c r="H78" i="1"/>
  <c r="I78" i="1"/>
  <c r="J78" i="1" s="1"/>
  <c r="K78" i="1" s="1"/>
  <c r="H77" i="1"/>
  <c r="J77" i="1" s="1"/>
  <c r="K77" i="1" s="1"/>
  <c r="I77" i="1"/>
  <c r="H76" i="1"/>
  <c r="I76" i="1"/>
  <c r="J76" i="1" s="1"/>
  <c r="K76" i="1" s="1"/>
  <c r="H75" i="1"/>
  <c r="J75" i="1" s="1"/>
  <c r="K75" i="1" s="1"/>
  <c r="I75" i="1"/>
  <c r="H74" i="1"/>
  <c r="I74" i="1"/>
  <c r="J74" i="1" s="1"/>
  <c r="K74" i="1" s="1"/>
  <c r="H73" i="1"/>
  <c r="J73" i="1" s="1"/>
  <c r="K73" i="1" s="1"/>
  <c r="I73" i="1"/>
  <c r="H72" i="1"/>
  <c r="I72" i="1"/>
  <c r="J72" i="1" s="1"/>
  <c r="K72" i="1" s="1"/>
  <c r="I71" i="1"/>
  <c r="H71" i="1"/>
  <c r="J71" i="1" s="1"/>
  <c r="K71" i="1" s="1"/>
  <c r="I70" i="1"/>
  <c r="H70" i="1"/>
  <c r="J70" i="1"/>
  <c r="K70" i="1"/>
  <c r="H69" i="1"/>
  <c r="J69" i="1" s="1"/>
  <c r="K69" i="1" s="1"/>
  <c r="I69" i="1"/>
  <c r="H68" i="1"/>
  <c r="I68" i="1"/>
  <c r="J68" i="1" s="1"/>
  <c r="K6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4"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34"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4"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34"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34"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34"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34"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4"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<sst xmlns="http://schemas.openxmlformats.org/spreadsheetml/2006/main" count="262" uniqueCount="155">
  <si>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</si>
  <si>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</si>
  <si>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</si>
  <si>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</si>
  <si>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</si>
  <si>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</si>
  <si>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</si>
  <si>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</si>
  <si>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</si>
  <si>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</si>
  <si>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</si>
  <si>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</si>
  <si>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</si>
  <si>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</si>
  <si>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</si>
  <si>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</si>
  <si>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</si>
  <si>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</si>
  <si>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</si>
  <si>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</si>
  <si>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</si>
  <si>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</si>
  <si>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</si>
  <si>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</si>
  <si>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</si>
  <si>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</si>
  <si>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</si>
  <si>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</si>
  <si>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</si>
  <si>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</si>
  <si>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</si>
  <si>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</si>
  <si>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</si>
  <si>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</si>
  <si>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</si>
  <si>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</si>
  <si>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</si>
  <si>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Location of environmentally sensitive sites (km / m):</t>
  </si>
  <si>
    <t>Greater than 200m (see below)</t>
  </si>
  <si>
    <t>Parameter 4</t>
  </si>
  <si>
    <t>Parameter 6</t>
  </si>
  <si>
    <t>Abbreviations:</t>
  </si>
  <si>
    <t>Local human population</t>
  </si>
  <si>
    <t>Nuisance - dust on cars, clothing etc.</t>
  </si>
  <si>
    <t>Nuisance, loss of amenity</t>
  </si>
  <si>
    <t>Odour</t>
  </si>
  <si>
    <t>Harm to human health, nuisance, loss of amenity</t>
  </si>
  <si>
    <t>Air transport and over land</t>
  </si>
  <si>
    <t>Pests (e.g. flies)</t>
  </si>
  <si>
    <t>Flood waters</t>
  </si>
  <si>
    <t>Direct run-off from site across ground surface, via surface water drains, ditches etc.</t>
  </si>
  <si>
    <t>Groundwater</t>
  </si>
  <si>
    <t>Any</t>
  </si>
  <si>
    <t>Standard Facility:</t>
  </si>
  <si>
    <t>Nuisance, loss of amenity and harm to animal health</t>
  </si>
  <si>
    <t>Local residents often sensitive to litter.</t>
  </si>
  <si>
    <t>Local human population and local environment</t>
  </si>
  <si>
    <t>Direct physical contact</t>
  </si>
  <si>
    <t xml:space="preserve">Abstraction from watercourse downstream of facility (for agricultural or potable use). </t>
  </si>
  <si>
    <t>Acute effects, closure of abstraction intakes.</t>
  </si>
  <si>
    <t>Parameter 7</t>
  </si>
  <si>
    <t>and from areas of the facility not used for the storage or treatment of wastes.</t>
  </si>
  <si>
    <t>The scope of the permit and associated rules is defined by the following risk criteria:</t>
  </si>
  <si>
    <t>SR - Standard Rule</t>
  </si>
  <si>
    <t xml:space="preserve">As above </t>
  </si>
  <si>
    <t>Air transport then deposition</t>
  </si>
  <si>
    <t>Releases of particulate matter (dusts) and micro-organisms (bioaerosols).</t>
  </si>
  <si>
    <t>Air transport then inhalation.</t>
  </si>
  <si>
    <t>Local human population, livestock and wildlife.</t>
  </si>
  <si>
    <t>Waste, litter and mud on local roads</t>
  </si>
  <si>
    <t>Vehicles entering and leaving site.</t>
  </si>
  <si>
    <t>Scavenging animals and scavenging birds</t>
  </si>
  <si>
    <t>Flooding of site</t>
  </si>
  <si>
    <t>If waste is washed off site it may contaminate buildings / gardens / natural habitats downstream.</t>
  </si>
  <si>
    <t>All on-site hazards: wastes; machinery and vehicles.</t>
  </si>
  <si>
    <t>Bodily injury</t>
  </si>
  <si>
    <t>Acute effects: oxygen depletion, fish kill and algal blooms</t>
  </si>
  <si>
    <t>Transport through soil/groundwater then extraction at borehole.</t>
  </si>
  <si>
    <t>Nuisance, loss of amenity, loss of sleep.</t>
  </si>
  <si>
    <t xml:space="preserve">Noise through the air and vibration through the ground. </t>
  </si>
  <si>
    <t>Local residents often sensitive to noise and vibration</t>
  </si>
  <si>
    <t>Local human population and / or livestock after gaining unauthorised access to the waste operation</t>
  </si>
  <si>
    <t>Local human population and local environment.</t>
  </si>
  <si>
    <t xml:space="preserve">Protected sites -  European sites and SSSIs  </t>
  </si>
  <si>
    <t>proposed or Special Protection Area or Ramsar site) or a Site of Special Scientific Interest (SSSI).</t>
  </si>
  <si>
    <t>As above</t>
  </si>
  <si>
    <t>Contaminated waters used for recreational purposes</t>
  </si>
  <si>
    <t>Harm to human health - respiratory irritation and illness.</t>
  </si>
  <si>
    <t>Nuisance, loss of amenity, road traffic accidents.</t>
  </si>
  <si>
    <t>Direct contact or ingestion</t>
  </si>
  <si>
    <t>Harm to human health - skin damage or gastro-intestinal illness.</t>
  </si>
  <si>
    <t>Unlikely to occur, but might restrict recreational use.</t>
  </si>
  <si>
    <t xml:space="preserve">Waste operations may cause harm to and deterioration of nature conservation sites. </t>
  </si>
  <si>
    <t>Direct run-off from site across ground surface, via surface water drains, ditches etc. then abstraction.</t>
  </si>
  <si>
    <t>Chronic effects: contamination of groundwater, requiring treatment of water or closure of borehole.</t>
  </si>
  <si>
    <t>As above.  Indirect run-off via the soil layer</t>
  </si>
  <si>
    <t>Noise and vibration</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</si>
  <si>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</si>
  <si>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</si>
  <si>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</si>
  <si>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Parameter 5</t>
  </si>
  <si>
    <t>The only point source discharges to controlled waters or groundwater, are surface water from the roofs of buildings</t>
  </si>
  <si>
    <t xml:space="preserve">Litter </t>
  </si>
  <si>
    <t>Harm to human health - from waste carried off site and faeces.  Nuisance and  loss of amenity.</t>
  </si>
  <si>
    <t>Accidental fire causing the release of polluting materials to air (smoke or fumes), water or land.</t>
  </si>
  <si>
    <t>Respiratory irritation, illness and nuisance to local population.  Injury to staff or firefighters. Pollution of water or land.</t>
  </si>
  <si>
    <t>As above.</t>
  </si>
  <si>
    <t>Harm to protected site through toxic contamination, nutrient enrichment, smothering, disturbance, predation etc.</t>
  </si>
  <si>
    <t>All surface waters close to and downstream of site.</t>
  </si>
  <si>
    <t>Road safety, local residents often sensitive to mud on roads.</t>
  </si>
  <si>
    <t>Spillage of liquids, leachate from waste, contaminated rainwater run-off from waste e.g. containing suspended solids.</t>
  </si>
  <si>
    <t>Local residents often sensitive to dust.</t>
  </si>
  <si>
    <t>Permitted waste types do not include …. dusts, powders or loose fibres so only a medium magnitude risk is estimated.  There is potential for exposure if anyone is living or working close to the site (apart from the operator and employees)</t>
  </si>
  <si>
    <t>SR - emissions shall be free from noise and vibration......  SR (if required) - noise and vibration management plan.</t>
  </si>
  <si>
    <t>SR - emissions shall be free from odour….  SR (if required) - odour management plan.</t>
  </si>
  <si>
    <t>Permitted wastes unlikely to attract scavenging animals and birds but may become nesting / breeding sites.</t>
  </si>
  <si>
    <t xml:space="preserve">Permitted wastes unlikely to attract pests. </t>
  </si>
  <si>
    <t>SR - activities shall be managed and operated in accordance with a management system (will include site security measures to prevent unauthorised access).</t>
  </si>
  <si>
    <t>There is a potential for contaminated rainwater run-off or leakage from permitted waste types.</t>
  </si>
  <si>
    <t>Permitted waste types - Ferrous metals or alloys and non-ferrous metals</t>
  </si>
  <si>
    <t>All waste shall be treated on an impermeable surface with sealed drainage system.</t>
  </si>
  <si>
    <t xml:space="preserve">all storage …. on an impermeable surface with sealed drainage system, except for uncontaminated …..metals….  </t>
  </si>
  <si>
    <t>on hard standing or on impermeable surface with sealed drainage;</t>
  </si>
  <si>
    <t xml:space="preserve">The permitted activities shall not be carried out within 500m of a European Site (candidate or Special Area of Conservation,  </t>
  </si>
  <si>
    <t>Waste Operation: Storage of Furnace Ready Scrap Metal for Recovery</t>
  </si>
  <si>
    <t>Permitted activities - The Storage of Furnace Ready Scrap Metal (R13)</t>
  </si>
  <si>
    <t xml:space="preserve">All metal waste shall be stored on an impermeable surface with sealed drainage system, except for </t>
  </si>
  <si>
    <t xml:space="preserve">an impermeable surface with sealed drainage system. </t>
  </si>
  <si>
    <t xml:space="preserve">uncontaminated metal wastes which shall be stored on hardstanding or </t>
  </si>
  <si>
    <t xml:space="preserve">Permitted waste types unlikely to be washed off site and if they are they will add to the volume of the local post-flood clean up workload, rather than the hazard.  </t>
  </si>
  <si>
    <t>All permitted waste types are non-hazardous and most are non flammable, so only a medium magnitude risk is estimated</t>
  </si>
  <si>
    <t>Site security measures at these facilities are normally good to prevent theft. All permitted waste types are non hazardous,  so only a medium magnitude risk is estimated.</t>
  </si>
  <si>
    <t>Risk of accidental combustion of waste is low.</t>
  </si>
  <si>
    <t>Apart from liquid residues, all permitted waste types are solids so only a low magnitude risk is estimated.  There is potential for contaminated rainwater run-off from wastes stored outside buildings especially during heavy rain.</t>
  </si>
  <si>
    <t>Local residents often sensitive to odour, however permitted waste types have low odour potential.</t>
  </si>
  <si>
    <t>As above.  Watercourse must have medium / high flow for abstraction to be permitted, which will dilute contaminated run-off.</t>
  </si>
  <si>
    <t>As above.  Harm is likely to be temporary and reversible.</t>
  </si>
  <si>
    <t>Quantity of waste accepted at the facility:  &lt;75,000 tonnes per annum.</t>
  </si>
  <si>
    <t>Chronic effects: deterioration of water quality</t>
  </si>
  <si>
    <t xml:space="preserve">SR (emissions of substances not controlled by emission limits) - emissions of substances .... shall not cause pollution…., with appropriate measures: </t>
  </si>
  <si>
    <t>SR - emissions of substances not controlled by emission limits.... SR (if required) - emissions management plan.</t>
  </si>
  <si>
    <t>As above. Appropriate measures could include clearing litter arising from the activities from affected areas outside the site.</t>
  </si>
  <si>
    <t>As above. Appropriate measures could include clearing waste, litter and mud arising from the activities from affected areas outside the site.</t>
  </si>
  <si>
    <t xml:space="preserve">SR - emissions of substances not controlled by emission limits (including those from scavenging animals, scavenging birds and other pests) shall not cause pollution. </t>
  </si>
  <si>
    <t xml:space="preserve">SR - management system (will include flood risk management).  </t>
  </si>
  <si>
    <t>As above. SR - management system (will include fire and spillages).</t>
  </si>
  <si>
    <t>As above (excluding comments on access to waste). Permitted activities do not include the burning of waste.</t>
  </si>
  <si>
    <t>SR - All liquids shall be provided with secondary containment.... (applies to wastes and non- wastes such as fuels). Run-off restricted by SR (emissions of substances not controlled by emission limits).</t>
  </si>
  <si>
    <t>SR - emissions of substances not controlled by emission limits....SR (if required) - emissions management plan.</t>
  </si>
  <si>
    <t>SR - activities shall not be carried out within 500m of a European Site or SSSI. (Distance criteria as agreed with Natural England/Countryside Council for Wales).</t>
  </si>
  <si>
    <t>Generic risk assessment for standard rules set number SR2008No22 v4.0</t>
  </si>
  <si>
    <t>Parameter 8</t>
  </si>
  <si>
    <t>As above also the activities shall not be carried out within 50m of any well spring or borehole used for the supply of water for human consumption.. This must include private water supplies</t>
  </si>
  <si>
    <t>The permitted activities shall not be carried out within 50m of  any well, spring or borehole used for the supply of water for human consumption.  This must include private water supplies.</t>
  </si>
  <si>
    <t>Natural Resources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</si>
</sst>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ont>
    <font>
      <sz val="10"/>
      <name val="Arial"/>
      <family val="2"/>
    </font>
    <font>
      <b/>
      <sz val="12"/>
      <name val="Arial"/>
      <family val="2"/>
    </font>
    <font>
      <sz val="12"/>
      <name val="Arial"/>
      <family val="2"/>
    </font>
    <font>
      <b/>
      <sz val="12"/>
      <name val="Arial"/>
      <family val="2"/>
    </font>
    <font>
      <b/>
      <sz val="14"/>
      <name val="Arial"/>
      <family val="2"/>
    </font>
    <font>
      <b/>
      <sz val="14"/>
      <name val="Arial"/>
      <family val="2"/>
    </font>
    <font>
      <sz val="8"/>
      <color indexed="81"/>
      <name val="Tahoma"/>
      <family val="2"/>
    </font>
    <font>
      <sz val="10"/>
      <color indexed="81"/>
      <name val="Arial"/>
      <family val="2"/>
    </font>
    <font>
      <b/>
      <sz val="10"/>
      <color indexed="81"/>
      <name val="Arial"/>
      <family val="2"/>
    </font>
    <font>
      <b/>
      <sz val="10"/>
      <name val="Arial"/>
      <family val="2"/>
    </font>
    <font>
      <sz val="1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9">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85">
    <xf numFmtId="0" fontId="0" fillId="0" borderId="0" xfId="0"/>
    <xf numFmtId="0" fontId="0" fillId="0" borderId="0" xfId="0" applyBorder="1"/>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Border="1" applyAlignment="1">
      <alignment horizontal="center"/>
    </xf>
    <xf numFmtId="0" fontId="0" fillId="0" borderId="8" xfId="0" applyBorder="1"/>
    <xf numFmtId="0" fontId="0" fillId="0" borderId="8" xfId="0" applyFill="1" applyBorder="1"/>
    <xf numFmtId="0" fontId="0" fillId="0" borderId="0" xfId="0" applyFill="1" applyBorder="1"/>
    <xf numFmtId="0" fontId="0" fillId="0" borderId="0" xfId="0" applyFill="1"/>
    <xf numFmtId="0" fontId="0" fillId="2" borderId="9" xfId="0" applyFill="1" applyBorder="1" applyAlignment="1">
      <alignment horizontal="centerContinuous" vertical="top"/>
    </xf>
    <xf numFmtId="0" fontId="5" fillId="2" borderId="10" xfId="0" applyFont="1" applyFill="1" applyBorder="1" applyAlignment="1">
      <alignment vertical="center"/>
    </xf>
    <xf numFmtId="0" fontId="5" fillId="2" borderId="9" xfId="0" applyFont="1" applyFill="1" applyBorder="1" applyAlignment="1">
      <alignment horizontal="centerContinuous" vertical="center"/>
    </xf>
    <xf numFmtId="0" fontId="5" fillId="2" borderId="9" xfId="0" applyFont="1" applyFill="1" applyBorder="1" applyAlignment="1">
      <alignment vertical="center"/>
    </xf>
    <xf numFmtId="0" fontId="3"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4" fillId="0" borderId="0" xfId="0" applyFont="1"/>
    <xf numFmtId="0" fontId="7" fillId="0" borderId="0" xfId="0" applyFont="1"/>
    <xf numFmtId="0" fontId="0" fillId="3" borderId="0" xfId="0" applyFill="1" applyBorder="1"/>
    <xf numFmtId="0" fontId="0" fillId="4" borderId="0" xfId="0" applyFill="1" applyBorder="1"/>
    <xf numFmtId="0" fontId="0" fillId="4" borderId="0" xfId="0" applyFill="1"/>
    <xf numFmtId="0" fontId="0" fillId="5" borderId="0" xfId="0" applyFill="1" applyBorder="1"/>
    <xf numFmtId="0" fontId="0" fillId="5" borderId="0" xfId="0" applyFill="1"/>
    <xf numFmtId="0" fontId="0" fillId="6" borderId="0" xfId="0" applyFill="1" applyBorder="1"/>
    <xf numFmtId="0" fontId="0" fillId="6" borderId="0" xfId="0" applyFill="1"/>
    <xf numFmtId="2" fontId="0" fillId="0" borderId="0" xfId="0" applyNumberFormat="1" applyBorder="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7" xfId="0"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applyProtection="1"/>
    <xf numFmtId="0" fontId="0" fillId="7" borderId="15" xfId="0" applyFill="1" applyBorder="1" applyProtection="1"/>
    <xf numFmtId="0" fontId="0" fillId="7" borderId="16" xfId="0" applyFill="1" applyBorder="1" applyProtection="1"/>
    <xf numFmtId="0" fontId="0" fillId="7" borderId="0" xfId="0" applyFill="1" applyBorder="1" applyProtection="1"/>
    <xf numFmtId="0" fontId="3" fillId="7" borderId="0" xfId="0" applyFont="1" applyFill="1" applyProtection="1"/>
    <xf numFmtId="0" fontId="3" fillId="7" borderId="0" xfId="0" applyFont="1" applyFill="1" applyBorder="1" applyProtection="1"/>
    <xf numFmtId="0" fontId="4" fillId="7" borderId="0" xfId="0" applyFont="1" applyFill="1" applyProtection="1"/>
    <xf numFmtId="0" fontId="4" fillId="7" borderId="0" xfId="0" applyFont="1" applyFill="1" applyBorder="1" applyProtection="1"/>
    <xf numFmtId="0" fontId="6" fillId="7" borderId="0" xfId="0" applyFont="1" applyFill="1" applyBorder="1" applyProtection="1"/>
    <xf numFmtId="0" fontId="5" fillId="7" borderId="0" xfId="0" applyFont="1" applyFill="1" applyBorder="1" applyProtection="1"/>
    <xf numFmtId="0" fontId="11" fillId="0" borderId="0" xfId="0" applyFont="1" applyFill="1" applyBorder="1"/>
    <xf numFmtId="0" fontId="11" fillId="0" borderId="0" xfId="0" applyFont="1" applyFill="1" applyBorder="1" applyAlignment="1">
      <alignment horizontal="left"/>
    </xf>
    <xf numFmtId="0" fontId="3" fillId="0" borderId="0" xfId="0" applyFont="1" applyFill="1" applyBorder="1" applyProtection="1"/>
    <xf numFmtId="0" fontId="0" fillId="0" borderId="0" xfId="0" applyFill="1" applyBorder="1" applyProtection="1"/>
    <xf numFmtId="0" fontId="11" fillId="0" borderId="0" xfId="0" applyFont="1" applyFill="1" applyBorder="1" applyProtection="1"/>
    <xf numFmtId="0" fontId="11" fillId="0" borderId="0" xfId="0" applyFont="1" applyFill="1" applyBorder="1" applyAlignment="1" applyProtection="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Border="1" applyAlignment="1" applyProtection="1">
      <alignment vertical="top" wrapText="1"/>
      <protection locked="0"/>
    </xf>
    <xf numFmtId="0" fontId="0" fillId="5" borderId="21"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17" xfId="0" applyNumberFormat="1" applyFill="1" applyBorder="1" applyAlignment="1" applyProtection="1">
      <alignment vertical="top" wrapText="1"/>
      <protection locked="0"/>
    </xf>
    <xf numFmtId="0" fontId="0" fillId="0" borderId="5" xfId="0" applyNumberFormat="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5" xfId="0" applyFill="1" applyBorder="1" applyAlignment="1" applyProtection="1">
      <alignment vertical="top" wrapText="1"/>
      <protection locked="0"/>
    </xf>
    <xf numFmtId="0" fontId="0" fillId="0" borderId="23" xfId="0" applyNumberFormat="1" applyBorder="1" applyAlignment="1" applyProtection="1">
      <alignment vertical="top" wrapText="1"/>
      <protection locked="0"/>
    </xf>
    <xf numFmtId="0" fontId="0" fillId="0" borderId="28" xfId="0" applyBorder="1" applyAlignment="1" applyProtection="1">
      <alignment vertical="top" wrapText="1"/>
      <protection locked="0"/>
    </xf>
    <xf numFmtId="0" fontId="12" fillId="0" borderId="12" xfId="0" applyFont="1" applyBorder="1" applyAlignment="1" applyProtection="1">
      <alignment vertical="top" wrapText="1"/>
      <protection locked="0"/>
    </xf>
    <xf numFmtId="0" fontId="2" fillId="0" borderId="0" xfId="0" applyFont="1" applyAlignment="1">
      <alignment vertical="top"/>
    </xf>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12"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xf numFmtId="0" fontId="2" fillId="0" borderId="0" xfId="0" applyFont="1" applyAlignment="1">
      <alignmen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25"/>
  <sheetViews>
    <sheetView tabSelected="1" topLeftCell="B8" zoomScale="75" zoomScaleNormal="75" workbookViewId="0">
      <selection activeCell="F10" sqref="F10:J10"/>
    </sheetView>
  </sheetViews>
  <sheetFormatPr defaultRowHeight="12.5" x14ac:dyDescent="0.25"/>
  <cols>
    <col min="1" max="1" width="0" hidden="1" customWidth="1"/>
    <col min="2" max="2" width="16.7265625" customWidth="1"/>
    <col min="3" max="3" width="16.81640625" customWidth="1"/>
    <col min="4" max="5" width="16.7265625" customWidth="1"/>
    <col min="6" max="6" width="11.81640625" customWidth="1"/>
    <col min="7" max="7" width="9.7265625" customWidth="1"/>
    <col min="8" max="8" width="11.26953125" customWidth="1"/>
    <col min="9" max="9" width="19" customWidth="1"/>
    <col min="10" max="10" width="20.26953125" customWidth="1"/>
    <col min="11" max="11" width="16.7265625" customWidth="1"/>
  </cols>
  <sheetData>
    <row r="2" spans="1:13" ht="18" x14ac:dyDescent="0.4">
      <c r="B2" s="21" t="s">
        <v>150</v>
      </c>
      <c r="C2" s="21"/>
      <c r="D2" s="21"/>
      <c r="E2" s="20"/>
    </row>
    <row r="3" spans="1:13" ht="12.75" customHeight="1" x14ac:dyDescent="0.35">
      <c r="B3" s="43"/>
      <c r="C3" s="43"/>
      <c r="D3" s="43"/>
      <c r="E3" s="45"/>
      <c r="F3" s="39"/>
      <c r="G3" s="39"/>
      <c r="H3" s="39"/>
      <c r="I3" s="39"/>
      <c r="J3" s="39"/>
      <c r="K3" s="39"/>
    </row>
    <row r="4" spans="1:13" ht="15.5" x14ac:dyDescent="0.35">
      <c r="B4" s="44" t="s">
        <v>53</v>
      </c>
      <c r="C4" s="44"/>
      <c r="D4" s="44"/>
      <c r="E4" s="46"/>
      <c r="F4" s="80" t="s">
        <v>124</v>
      </c>
      <c r="G4" s="80"/>
      <c r="H4" s="80"/>
      <c r="I4" s="80"/>
      <c r="J4" s="80"/>
      <c r="K4" s="40"/>
    </row>
    <row r="5" spans="1:13" ht="9.75" customHeight="1" x14ac:dyDescent="0.35">
      <c r="B5" s="44"/>
      <c r="C5" s="44"/>
      <c r="D5" s="44"/>
      <c r="E5" s="46"/>
      <c r="F5" s="42"/>
      <c r="G5" s="42"/>
      <c r="H5" s="39"/>
      <c r="I5" s="39"/>
      <c r="J5" s="39"/>
      <c r="K5" s="39"/>
    </row>
    <row r="6" spans="1:13" ht="15.5" x14ac:dyDescent="0.35">
      <c r="B6" s="44" t="s">
        <v>0</v>
      </c>
      <c r="C6" s="46"/>
      <c r="D6" s="46"/>
      <c r="E6" s="46"/>
      <c r="F6" s="80" t="s">
        <v>35</v>
      </c>
      <c r="G6" s="80"/>
      <c r="H6" s="80"/>
      <c r="I6" s="80"/>
      <c r="J6" s="80"/>
      <c r="K6" s="40"/>
    </row>
    <row r="7" spans="1:13" ht="9.75" customHeight="1" x14ac:dyDescent="0.4">
      <c r="B7" s="47"/>
      <c r="C7" s="42"/>
      <c r="D7" s="42"/>
      <c r="E7" s="42"/>
      <c r="F7" s="42"/>
      <c r="G7" s="42"/>
      <c r="H7" s="39"/>
      <c r="I7" s="39"/>
      <c r="J7" s="39"/>
      <c r="K7" s="39"/>
    </row>
    <row r="8" spans="1:13" ht="15.75" customHeight="1" x14ac:dyDescent="0.35">
      <c r="B8" s="44" t="s">
        <v>37</v>
      </c>
      <c r="C8" s="46"/>
      <c r="D8" s="46"/>
      <c r="E8" s="46"/>
      <c r="F8" s="81" t="s">
        <v>38</v>
      </c>
      <c r="G8" s="82"/>
      <c r="H8" s="82"/>
      <c r="I8" s="82"/>
      <c r="J8" s="82"/>
      <c r="K8" s="40"/>
    </row>
    <row r="9" spans="1:13" ht="10.5" customHeight="1" x14ac:dyDescent="0.25">
      <c r="B9" s="42"/>
      <c r="C9" s="42"/>
      <c r="D9" s="42"/>
      <c r="E9" s="42"/>
      <c r="F9" s="42"/>
      <c r="G9" s="42"/>
      <c r="H9" s="39"/>
      <c r="I9" s="39"/>
      <c r="J9" s="39"/>
      <c r="K9" s="39"/>
    </row>
    <row r="10" spans="1:13" ht="15.5" x14ac:dyDescent="0.35">
      <c r="B10" s="48" t="s">
        <v>1</v>
      </c>
      <c r="C10" s="42"/>
      <c r="D10" s="42"/>
      <c r="E10" s="42"/>
      <c r="F10" s="83" t="s">
        <v>154</v>
      </c>
      <c r="G10" s="83"/>
      <c r="H10" s="83"/>
      <c r="I10" s="83"/>
      <c r="J10" s="83"/>
      <c r="K10" s="41"/>
    </row>
    <row r="11" spans="1:13" ht="11.25" customHeight="1" x14ac:dyDescent="0.35">
      <c r="B11" s="48"/>
      <c r="C11" s="42"/>
      <c r="D11" s="42"/>
      <c r="E11" s="42"/>
      <c r="F11" s="42"/>
      <c r="G11" s="42"/>
      <c r="H11" s="43"/>
      <c r="I11" s="39"/>
      <c r="J11" s="39"/>
      <c r="K11" s="39"/>
    </row>
    <row r="12" spans="1:13" ht="15.5" x14ac:dyDescent="0.35">
      <c r="B12" s="44" t="s">
        <v>2</v>
      </c>
      <c r="C12" s="42"/>
      <c r="D12" s="42"/>
      <c r="E12" s="42"/>
      <c r="F12" s="78">
        <v>41085</v>
      </c>
      <c r="G12" s="79"/>
      <c r="H12" s="79"/>
      <c r="I12" s="79"/>
      <c r="J12" s="79"/>
      <c r="K12" s="40"/>
    </row>
    <row r="13" spans="1:13" ht="15.5" x14ac:dyDescent="0.35">
      <c r="B13" s="44"/>
      <c r="C13" s="42"/>
      <c r="D13" s="42"/>
      <c r="E13" s="42"/>
      <c r="F13" s="42"/>
      <c r="G13" s="42"/>
      <c r="H13" s="44"/>
      <c r="I13" s="42"/>
      <c r="J13" s="42"/>
      <c r="K13" s="42"/>
    </row>
    <row r="14" spans="1:13" ht="15.5" x14ac:dyDescent="0.35">
      <c r="A14" s="13"/>
      <c r="B14" s="51"/>
      <c r="C14" s="52" t="s">
        <v>62</v>
      </c>
      <c r="D14" s="52"/>
      <c r="E14" s="52"/>
      <c r="F14" s="52"/>
      <c r="G14" s="52"/>
      <c r="H14" s="51"/>
      <c r="I14" s="52"/>
      <c r="J14" s="52"/>
      <c r="K14" s="52"/>
      <c r="L14" s="13"/>
      <c r="M14" s="13"/>
    </row>
    <row r="15" spans="1:13" ht="15.5" x14ac:dyDescent="0.35">
      <c r="A15" s="13"/>
      <c r="B15" s="51"/>
      <c r="C15" t="s">
        <v>31</v>
      </c>
      <c r="D15" s="52" t="s">
        <v>125</v>
      </c>
      <c r="E15" s="52"/>
      <c r="F15" s="52"/>
      <c r="G15" s="52"/>
      <c r="H15" s="51"/>
      <c r="I15" s="52"/>
      <c r="J15" s="52"/>
      <c r="K15" s="52"/>
      <c r="L15" s="13"/>
      <c r="M15" s="13"/>
    </row>
    <row r="16" spans="1:13" x14ac:dyDescent="0.25">
      <c r="A16" s="13"/>
      <c r="C16" t="s">
        <v>32</v>
      </c>
      <c r="D16" t="s">
        <v>119</v>
      </c>
      <c r="K16" s="52"/>
      <c r="L16" s="13"/>
      <c r="M16" s="13"/>
    </row>
    <row r="17" spans="1:13" x14ac:dyDescent="0.25">
      <c r="A17" s="13"/>
      <c r="C17" t="s">
        <v>33</v>
      </c>
      <c r="D17" t="s">
        <v>137</v>
      </c>
      <c r="K17" s="52"/>
      <c r="L17" s="13"/>
      <c r="M17" s="13"/>
    </row>
    <row r="18" spans="1:13" x14ac:dyDescent="0.25">
      <c r="A18" s="13"/>
      <c r="C18" t="s">
        <v>39</v>
      </c>
      <c r="D18" t="s">
        <v>120</v>
      </c>
      <c r="K18" s="52"/>
      <c r="L18" s="13"/>
      <c r="M18" s="13"/>
    </row>
    <row r="19" spans="1:13" x14ac:dyDescent="0.25">
      <c r="A19" s="13"/>
      <c r="C19" t="s">
        <v>100</v>
      </c>
      <c r="D19" t="s">
        <v>126</v>
      </c>
      <c r="K19" s="52"/>
      <c r="L19" s="13"/>
      <c r="M19" s="13"/>
    </row>
    <row r="20" spans="1:13" x14ac:dyDescent="0.25">
      <c r="A20" s="13"/>
      <c r="D20" t="s">
        <v>128</v>
      </c>
      <c r="K20" s="52"/>
      <c r="L20" s="13"/>
      <c r="M20" s="13"/>
    </row>
    <row r="21" spans="1:13" x14ac:dyDescent="0.25">
      <c r="A21" s="13"/>
      <c r="D21" t="s">
        <v>127</v>
      </c>
      <c r="K21" s="52"/>
      <c r="L21" s="13"/>
      <c r="M21" s="13"/>
    </row>
    <row r="22" spans="1:13" x14ac:dyDescent="0.25">
      <c r="A22" s="13"/>
      <c r="C22" t="s">
        <v>40</v>
      </c>
      <c r="D22" t="s">
        <v>101</v>
      </c>
      <c r="K22" s="52"/>
      <c r="L22" s="13"/>
      <c r="M22" s="13"/>
    </row>
    <row r="23" spans="1:13" x14ac:dyDescent="0.25">
      <c r="A23" s="13"/>
      <c r="D23" t="s">
        <v>61</v>
      </c>
      <c r="K23" s="52"/>
      <c r="L23" s="13"/>
      <c r="M23" s="13"/>
    </row>
    <row r="24" spans="1:13" x14ac:dyDescent="0.25">
      <c r="A24" s="13"/>
      <c r="C24" t="s">
        <v>60</v>
      </c>
      <c r="D24" t="s">
        <v>123</v>
      </c>
      <c r="K24" s="52"/>
      <c r="L24" s="13"/>
      <c r="M24" s="13"/>
    </row>
    <row r="25" spans="1:13" x14ac:dyDescent="0.25">
      <c r="A25" s="13"/>
      <c r="D25" t="s">
        <v>84</v>
      </c>
      <c r="K25" s="52"/>
      <c r="L25" s="13"/>
      <c r="M25" s="13"/>
    </row>
    <row r="26" spans="1:13" ht="33.75" customHeight="1" x14ac:dyDescent="0.25">
      <c r="A26" s="13"/>
      <c r="C26" s="77" t="s">
        <v>151</v>
      </c>
      <c r="D26" s="84" t="s">
        <v>153</v>
      </c>
      <c r="E26" s="84"/>
      <c r="F26" s="84"/>
      <c r="G26" s="84"/>
      <c r="H26" s="84"/>
      <c r="I26" s="84"/>
      <c r="J26" s="84"/>
      <c r="K26" s="84"/>
      <c r="L26" s="84"/>
      <c r="M26" s="13"/>
    </row>
    <row r="27" spans="1:13" x14ac:dyDescent="0.25">
      <c r="A27" s="13"/>
      <c r="C27" t="s">
        <v>41</v>
      </c>
      <c r="D27" t="s">
        <v>63</v>
      </c>
      <c r="K27" s="52"/>
      <c r="L27" s="13"/>
      <c r="M27" s="13"/>
    </row>
    <row r="28" spans="1:13" x14ac:dyDescent="0.25">
      <c r="A28" s="13"/>
      <c r="D28" t="s">
        <v>139</v>
      </c>
      <c r="K28" s="52"/>
      <c r="L28" s="13"/>
      <c r="M28" s="13"/>
    </row>
    <row r="29" spans="1:13" x14ac:dyDescent="0.25">
      <c r="A29" s="13"/>
      <c r="D29" t="s">
        <v>121</v>
      </c>
      <c r="K29" s="52"/>
      <c r="L29" s="13"/>
      <c r="M29" s="13"/>
    </row>
    <row r="30" spans="1:13" x14ac:dyDescent="0.25">
      <c r="A30" s="13"/>
      <c r="D30" t="s">
        <v>122</v>
      </c>
      <c r="K30" s="52"/>
      <c r="L30" s="13"/>
      <c r="M30" s="13"/>
    </row>
    <row r="31" spans="1:13" x14ac:dyDescent="0.25">
      <c r="A31" s="13"/>
      <c r="K31" s="52"/>
      <c r="L31" s="13"/>
      <c r="M31" s="13"/>
    </row>
    <row r="32" spans="1:13" ht="13" thickBot="1" x14ac:dyDescent="0.3">
      <c r="B32" s="13"/>
      <c r="C32" s="13"/>
      <c r="D32" s="13"/>
      <c r="E32" s="13"/>
      <c r="F32" s="12"/>
      <c r="G32" s="13"/>
      <c r="H32" s="13"/>
      <c r="I32" s="13"/>
      <c r="J32" s="13"/>
      <c r="K32" s="13"/>
    </row>
    <row r="33" spans="1:11" ht="28.5" customHeight="1" thickTop="1" x14ac:dyDescent="0.25">
      <c r="A33" s="2"/>
      <c r="B33" s="18" t="s">
        <v>3</v>
      </c>
      <c r="C33" s="14"/>
      <c r="D33" s="14"/>
      <c r="E33" s="14"/>
      <c r="F33" s="15"/>
      <c r="G33" s="16" t="s">
        <v>4</v>
      </c>
      <c r="H33" s="16"/>
      <c r="I33" s="17"/>
      <c r="J33" s="18" t="s">
        <v>34</v>
      </c>
      <c r="K33" s="19"/>
    </row>
    <row r="34" spans="1:11" ht="26" x14ac:dyDescent="0.25">
      <c r="A34" s="1"/>
      <c r="B34" s="3" t="s">
        <v>5</v>
      </c>
      <c r="C34" s="4" t="s">
        <v>6</v>
      </c>
      <c r="D34" s="4" t="s">
        <v>7</v>
      </c>
      <c r="E34" s="5" t="s">
        <v>8</v>
      </c>
      <c r="F34" s="3" t="s">
        <v>9</v>
      </c>
      <c r="G34" s="4" t="s">
        <v>10</v>
      </c>
      <c r="H34" s="4" t="s">
        <v>11</v>
      </c>
      <c r="I34" s="5" t="s">
        <v>12</v>
      </c>
      <c r="J34" s="3" t="s">
        <v>13</v>
      </c>
      <c r="K34" s="57" t="s">
        <v>14</v>
      </c>
    </row>
    <row r="35" spans="1:11" ht="121.5" customHeight="1" x14ac:dyDescent="0.25">
      <c r="A35" s="1"/>
      <c r="B35" s="6" t="s">
        <v>15</v>
      </c>
      <c r="C35" s="7" t="s">
        <v>16</v>
      </c>
      <c r="D35" s="7" t="s">
        <v>17</v>
      </c>
      <c r="E35" s="8" t="s">
        <v>18</v>
      </c>
      <c r="F35" s="6" t="s">
        <v>19</v>
      </c>
      <c r="G35" s="7" t="s">
        <v>20</v>
      </c>
      <c r="H35" s="7" t="s">
        <v>21</v>
      </c>
      <c r="I35" s="8" t="s">
        <v>22</v>
      </c>
      <c r="J35" s="6" t="s">
        <v>23</v>
      </c>
      <c r="K35" s="58" t="s">
        <v>36</v>
      </c>
    </row>
    <row r="36" spans="1:11" ht="162" customHeight="1" x14ac:dyDescent="0.25">
      <c r="A36" s="35"/>
      <c r="B36" s="30" t="s">
        <v>42</v>
      </c>
      <c r="C36" s="31" t="s">
        <v>66</v>
      </c>
      <c r="D36" s="31" t="s">
        <v>87</v>
      </c>
      <c r="E36" s="32" t="s">
        <v>67</v>
      </c>
      <c r="F36" s="55" t="s">
        <v>26</v>
      </c>
      <c r="G36" s="56" t="s">
        <v>26</v>
      </c>
      <c r="H36" s="62" t="s">
        <v>26</v>
      </c>
      <c r="I36" s="36" t="s">
        <v>112</v>
      </c>
      <c r="J36" s="30" t="s">
        <v>140</v>
      </c>
      <c r="K36" s="37" t="s">
        <v>25</v>
      </c>
    </row>
    <row r="37" spans="1:11" ht="36" customHeight="1" x14ac:dyDescent="0.25">
      <c r="A37" s="35"/>
      <c r="B37" s="30" t="s">
        <v>42</v>
      </c>
      <c r="C37" s="31" t="s">
        <v>85</v>
      </c>
      <c r="D37" s="31" t="s">
        <v>43</v>
      </c>
      <c r="E37" s="32" t="s">
        <v>65</v>
      </c>
      <c r="F37" s="55" t="s">
        <v>26</v>
      </c>
      <c r="G37" s="56" t="s">
        <v>25</v>
      </c>
      <c r="H37" s="62" t="s">
        <v>25</v>
      </c>
      <c r="I37" s="36" t="s">
        <v>111</v>
      </c>
      <c r="J37" s="30" t="s">
        <v>64</v>
      </c>
      <c r="K37" s="37" t="s">
        <v>24</v>
      </c>
    </row>
    <row r="38" spans="1:11" ht="87" customHeight="1" x14ac:dyDescent="0.25">
      <c r="A38" s="35"/>
      <c r="B38" s="30" t="s">
        <v>68</v>
      </c>
      <c r="C38" s="31" t="s">
        <v>102</v>
      </c>
      <c r="D38" s="31" t="s">
        <v>54</v>
      </c>
      <c r="E38" s="32" t="s">
        <v>65</v>
      </c>
      <c r="F38" s="55" t="s">
        <v>26</v>
      </c>
      <c r="G38" s="56" t="s">
        <v>26</v>
      </c>
      <c r="H38" s="62" t="s">
        <v>26</v>
      </c>
      <c r="I38" s="36" t="s">
        <v>55</v>
      </c>
      <c r="J38" s="30" t="s">
        <v>141</v>
      </c>
      <c r="K38" s="37" t="s">
        <v>24</v>
      </c>
    </row>
    <row r="39" spans="1:11" ht="92.25" customHeight="1" x14ac:dyDescent="0.25">
      <c r="A39" s="35"/>
      <c r="B39" s="30" t="s">
        <v>42</v>
      </c>
      <c r="C39" s="31" t="s">
        <v>69</v>
      </c>
      <c r="D39" s="31" t="s">
        <v>88</v>
      </c>
      <c r="E39" s="32" t="s">
        <v>70</v>
      </c>
      <c r="F39" s="55" t="s">
        <v>26</v>
      </c>
      <c r="G39" s="56" t="s">
        <v>26</v>
      </c>
      <c r="H39" s="62" t="s">
        <v>26</v>
      </c>
      <c r="I39" s="36" t="s">
        <v>109</v>
      </c>
      <c r="J39" s="30" t="s">
        <v>142</v>
      </c>
      <c r="K39" s="37" t="s">
        <v>25</v>
      </c>
    </row>
    <row r="40" spans="1:11" ht="86.25" customHeight="1" x14ac:dyDescent="0.25">
      <c r="A40" s="35"/>
      <c r="B40" s="30" t="s">
        <v>42</v>
      </c>
      <c r="C40" s="31" t="s">
        <v>45</v>
      </c>
      <c r="D40" s="31" t="s">
        <v>44</v>
      </c>
      <c r="E40" s="32" t="s">
        <v>67</v>
      </c>
      <c r="F40" s="55" t="s">
        <v>25</v>
      </c>
      <c r="G40" s="56" t="s">
        <v>25</v>
      </c>
      <c r="H40" s="62" t="s">
        <v>25</v>
      </c>
      <c r="I40" s="36" t="s">
        <v>134</v>
      </c>
      <c r="J40" s="30" t="s">
        <v>114</v>
      </c>
      <c r="K40" s="37" t="s">
        <v>25</v>
      </c>
    </row>
    <row r="41" spans="1:11" ht="88.5" customHeight="1" x14ac:dyDescent="0.25">
      <c r="A41" s="35"/>
      <c r="B41" s="30" t="s">
        <v>42</v>
      </c>
      <c r="C41" s="31" t="s">
        <v>96</v>
      </c>
      <c r="D41" s="31" t="s">
        <v>78</v>
      </c>
      <c r="E41" s="32" t="s">
        <v>79</v>
      </c>
      <c r="F41" s="55" t="s">
        <v>26</v>
      </c>
      <c r="G41" s="56" t="s">
        <v>26</v>
      </c>
      <c r="H41" s="62" t="s">
        <v>26</v>
      </c>
      <c r="I41" s="36" t="s">
        <v>80</v>
      </c>
      <c r="J41" s="30" t="s">
        <v>113</v>
      </c>
      <c r="K41" s="37" t="s">
        <v>25</v>
      </c>
    </row>
    <row r="42" spans="1:11" ht="111" customHeight="1" x14ac:dyDescent="0.25">
      <c r="A42" s="35"/>
      <c r="B42" s="30" t="s">
        <v>42</v>
      </c>
      <c r="C42" s="31" t="s">
        <v>71</v>
      </c>
      <c r="D42" s="31" t="s">
        <v>103</v>
      </c>
      <c r="E42" s="32" t="s">
        <v>47</v>
      </c>
      <c r="F42" s="55" t="s">
        <v>25</v>
      </c>
      <c r="G42" s="56" t="s">
        <v>26</v>
      </c>
      <c r="H42" s="62" t="s">
        <v>25</v>
      </c>
      <c r="I42" s="36" t="s">
        <v>115</v>
      </c>
      <c r="J42" s="30" t="s">
        <v>143</v>
      </c>
      <c r="K42" s="37" t="s">
        <v>24</v>
      </c>
    </row>
    <row r="43" spans="1:11" ht="60.75" customHeight="1" x14ac:dyDescent="0.25">
      <c r="A43" s="35"/>
      <c r="B43" s="30" t="s">
        <v>42</v>
      </c>
      <c r="C43" s="31" t="s">
        <v>48</v>
      </c>
      <c r="D43" s="31" t="s">
        <v>46</v>
      </c>
      <c r="E43" s="32" t="s">
        <v>47</v>
      </c>
      <c r="F43" s="63" t="s">
        <v>25</v>
      </c>
      <c r="G43" s="56" t="s">
        <v>26</v>
      </c>
      <c r="H43" s="62" t="s">
        <v>25</v>
      </c>
      <c r="I43" s="36" t="s">
        <v>116</v>
      </c>
      <c r="J43" s="30" t="s">
        <v>85</v>
      </c>
      <c r="K43" s="37" t="s">
        <v>24</v>
      </c>
    </row>
    <row r="44" spans="1:11" ht="112.5" customHeight="1" x14ac:dyDescent="0.25">
      <c r="A44" s="35"/>
      <c r="B44" s="30" t="s">
        <v>56</v>
      </c>
      <c r="C44" s="31" t="s">
        <v>72</v>
      </c>
      <c r="D44" s="31" t="s">
        <v>73</v>
      </c>
      <c r="E44" s="32" t="s">
        <v>49</v>
      </c>
      <c r="F44" s="55" t="s">
        <v>25</v>
      </c>
      <c r="G44" s="56" t="s">
        <v>26</v>
      </c>
      <c r="H44" s="62" t="s">
        <v>25</v>
      </c>
      <c r="I44" s="36" t="s">
        <v>129</v>
      </c>
      <c r="J44" s="30" t="s">
        <v>144</v>
      </c>
      <c r="K44" s="37" t="s">
        <v>24</v>
      </c>
    </row>
    <row r="45" spans="1:11" ht="122.25" customHeight="1" x14ac:dyDescent="0.25">
      <c r="A45" s="35"/>
      <c r="B45" s="30" t="s">
        <v>81</v>
      </c>
      <c r="C45" s="31" t="s">
        <v>74</v>
      </c>
      <c r="D45" s="31" t="s">
        <v>75</v>
      </c>
      <c r="E45" s="32" t="s">
        <v>57</v>
      </c>
      <c r="F45" s="55" t="s">
        <v>26</v>
      </c>
      <c r="G45" s="56" t="s">
        <v>26</v>
      </c>
      <c r="H45" s="62" t="s">
        <v>26</v>
      </c>
      <c r="I45" s="36" t="s">
        <v>131</v>
      </c>
      <c r="J45" s="30" t="s">
        <v>117</v>
      </c>
      <c r="K45" s="37" t="s">
        <v>25</v>
      </c>
    </row>
    <row r="46" spans="1:11" ht="110.25" customHeight="1" x14ac:dyDescent="0.25">
      <c r="A46" s="35"/>
      <c r="B46" s="30" t="s">
        <v>82</v>
      </c>
      <c r="C46" s="31" t="s">
        <v>97</v>
      </c>
      <c r="D46" s="31" t="s">
        <v>98</v>
      </c>
      <c r="E46" s="32" t="s">
        <v>99</v>
      </c>
      <c r="F46" s="55" t="s">
        <v>26</v>
      </c>
      <c r="G46" s="56" t="s">
        <v>26</v>
      </c>
      <c r="H46" s="62" t="s">
        <v>26</v>
      </c>
      <c r="I46" s="36" t="s">
        <v>130</v>
      </c>
      <c r="J46" s="30" t="s">
        <v>145</v>
      </c>
      <c r="K46" s="37" t="s">
        <v>25</v>
      </c>
    </row>
    <row r="47" spans="1:11" ht="98.25" customHeight="1" x14ac:dyDescent="0.25">
      <c r="A47" s="35"/>
      <c r="B47" s="30" t="s">
        <v>56</v>
      </c>
      <c r="C47" s="31" t="s">
        <v>104</v>
      </c>
      <c r="D47" s="31" t="s">
        <v>105</v>
      </c>
      <c r="E47" s="32" t="s">
        <v>106</v>
      </c>
      <c r="F47" s="55" t="s">
        <v>25</v>
      </c>
      <c r="G47" s="56" t="s">
        <v>26</v>
      </c>
      <c r="H47" s="62" t="s">
        <v>25</v>
      </c>
      <c r="I47" s="36" t="s">
        <v>132</v>
      </c>
      <c r="J47" s="30" t="s">
        <v>146</v>
      </c>
      <c r="K47" s="37" t="s">
        <v>25</v>
      </c>
    </row>
    <row r="48" spans="1:11" ht="165.75" customHeight="1" x14ac:dyDescent="0.25">
      <c r="A48" s="35"/>
      <c r="B48" s="30" t="s">
        <v>108</v>
      </c>
      <c r="C48" s="31" t="s">
        <v>110</v>
      </c>
      <c r="D48" s="31" t="s">
        <v>76</v>
      </c>
      <c r="E48" s="32" t="s">
        <v>50</v>
      </c>
      <c r="F48" s="55" t="s">
        <v>25</v>
      </c>
      <c r="G48" s="56" t="s">
        <v>25</v>
      </c>
      <c r="H48" s="62" t="s">
        <v>25</v>
      </c>
      <c r="I48" s="36" t="s">
        <v>133</v>
      </c>
      <c r="J48" s="64" t="s">
        <v>147</v>
      </c>
      <c r="K48" s="37" t="s">
        <v>24</v>
      </c>
    </row>
    <row r="49" spans="1:11" ht="54" customHeight="1" x14ac:dyDescent="0.25">
      <c r="A49" s="35"/>
      <c r="B49" s="30" t="s">
        <v>108</v>
      </c>
      <c r="C49" s="31" t="s">
        <v>64</v>
      </c>
      <c r="D49" s="31" t="s">
        <v>138</v>
      </c>
      <c r="E49" s="32" t="s">
        <v>95</v>
      </c>
      <c r="F49" s="55" t="s">
        <v>26</v>
      </c>
      <c r="G49" s="56" t="s">
        <v>25</v>
      </c>
      <c r="H49" s="62" t="s">
        <v>25</v>
      </c>
      <c r="I49" s="36" t="s">
        <v>136</v>
      </c>
      <c r="J49" s="30" t="s">
        <v>85</v>
      </c>
      <c r="K49" s="37" t="s">
        <v>25</v>
      </c>
    </row>
    <row r="50" spans="1:11" ht="102" customHeight="1" x14ac:dyDescent="0.25">
      <c r="A50" s="35"/>
      <c r="B50" s="30" t="s">
        <v>58</v>
      </c>
      <c r="C50" s="31" t="s">
        <v>85</v>
      </c>
      <c r="D50" s="31" t="s">
        <v>59</v>
      </c>
      <c r="E50" s="32" t="s">
        <v>93</v>
      </c>
      <c r="F50" s="55" t="s">
        <v>25</v>
      </c>
      <c r="G50" s="56" t="s">
        <v>25</v>
      </c>
      <c r="H50" s="62" t="s">
        <v>25</v>
      </c>
      <c r="I50" s="36" t="s">
        <v>135</v>
      </c>
      <c r="J50" s="30" t="s">
        <v>85</v>
      </c>
      <c r="K50" s="37" t="s">
        <v>24</v>
      </c>
    </row>
    <row r="51" spans="1:11" ht="91.5" customHeight="1" thickBot="1" x14ac:dyDescent="0.3">
      <c r="A51" s="35"/>
      <c r="B51" s="33" t="s">
        <v>51</v>
      </c>
      <c r="C51" s="34" t="s">
        <v>85</v>
      </c>
      <c r="D51" s="34" t="s">
        <v>94</v>
      </c>
      <c r="E51" s="59" t="s">
        <v>77</v>
      </c>
      <c r="F51" s="65" t="s">
        <v>26</v>
      </c>
      <c r="G51" s="60" t="s">
        <v>26</v>
      </c>
      <c r="H51" s="66" t="s">
        <v>26</v>
      </c>
      <c r="I51" s="61" t="s">
        <v>118</v>
      </c>
      <c r="J51" s="76" t="s">
        <v>152</v>
      </c>
      <c r="K51" s="38" t="s">
        <v>25</v>
      </c>
    </row>
    <row r="52" spans="1:11" ht="86.25" customHeight="1" thickTop="1" thickBot="1" x14ac:dyDescent="0.3">
      <c r="A52" s="35"/>
      <c r="B52" s="67" t="s">
        <v>42</v>
      </c>
      <c r="C52" s="68" t="s">
        <v>86</v>
      </c>
      <c r="D52" s="68" t="s">
        <v>90</v>
      </c>
      <c r="E52" s="69" t="s">
        <v>89</v>
      </c>
      <c r="F52" s="70" t="s">
        <v>25</v>
      </c>
      <c r="G52" s="71" t="s">
        <v>26</v>
      </c>
      <c r="H52" s="72" t="s">
        <v>25</v>
      </c>
      <c r="I52" s="73" t="s">
        <v>91</v>
      </c>
      <c r="J52" s="74" t="s">
        <v>148</v>
      </c>
      <c r="K52" s="75" t="s">
        <v>24</v>
      </c>
    </row>
    <row r="53" spans="1:11" ht="115.5" customHeight="1" thickTop="1" thickBot="1" x14ac:dyDescent="0.3">
      <c r="A53" s="35"/>
      <c r="B53" s="33" t="s">
        <v>83</v>
      </c>
      <c r="C53" s="34" t="s">
        <v>52</v>
      </c>
      <c r="D53" s="34" t="s">
        <v>107</v>
      </c>
      <c r="E53" s="59" t="s">
        <v>52</v>
      </c>
      <c r="F53" s="55" t="s">
        <v>25</v>
      </c>
      <c r="G53" s="60" t="s">
        <v>26</v>
      </c>
      <c r="H53" s="62" t="s">
        <v>25</v>
      </c>
      <c r="I53" s="61" t="s">
        <v>92</v>
      </c>
      <c r="J53" s="33" t="s">
        <v>149</v>
      </c>
      <c r="K53" s="38" t="s">
        <v>25</v>
      </c>
    </row>
    <row r="54" spans="1:11" ht="13" thickTop="1" x14ac:dyDescent="0.25">
      <c r="A54" s="9"/>
      <c r="B54" s="10"/>
      <c r="C54" s="10"/>
      <c r="D54" s="10"/>
      <c r="E54" s="10"/>
      <c r="F54" s="11"/>
      <c r="G54" s="11"/>
      <c r="H54" s="11"/>
      <c r="I54" s="11"/>
      <c r="J54" s="10"/>
      <c r="K54" s="10"/>
    </row>
    <row r="55" spans="1:11" ht="15.5" x14ac:dyDescent="0.35">
      <c r="A55" s="9"/>
      <c r="B55" s="54" t="s">
        <v>28</v>
      </c>
      <c r="C55" s="52" t="s">
        <v>29</v>
      </c>
      <c r="D55" s="52"/>
      <c r="E55" s="52"/>
      <c r="F55" s="52"/>
      <c r="G55" s="52"/>
      <c r="H55" s="51"/>
      <c r="I55" s="52"/>
      <c r="J55" s="52"/>
      <c r="K55" s="1"/>
    </row>
    <row r="56" spans="1:11" ht="15.5" x14ac:dyDescent="0.35">
      <c r="A56" s="9"/>
      <c r="B56" s="53"/>
      <c r="C56" s="52" t="s">
        <v>30</v>
      </c>
      <c r="D56" s="52"/>
      <c r="E56" s="52"/>
      <c r="F56" s="52"/>
      <c r="G56" s="52"/>
      <c r="H56" s="51"/>
      <c r="I56" s="52"/>
      <c r="J56" s="52"/>
      <c r="K56" s="1"/>
    </row>
    <row r="57" spans="1:11" ht="15.5" x14ac:dyDescent="0.35">
      <c r="A57" s="9"/>
      <c r="B57" s="53"/>
      <c r="C57" s="52"/>
      <c r="D57" s="52"/>
      <c r="E57" s="52"/>
      <c r="F57" s="52"/>
      <c r="G57" s="52"/>
      <c r="H57" s="51"/>
      <c r="I57" s="52"/>
      <c r="J57" s="52"/>
      <c r="K57" s="1"/>
    </row>
    <row r="58" spans="1:11" ht="15.5" hidden="1" x14ac:dyDescent="0.35">
      <c r="A58" s="9"/>
      <c r="B58" s="53"/>
      <c r="C58" s="52"/>
      <c r="D58" s="52"/>
      <c r="E58" s="52"/>
      <c r="F58" s="52"/>
      <c r="G58" s="52"/>
      <c r="H58" s="51"/>
      <c r="I58" s="52"/>
      <c r="J58" s="52"/>
      <c r="K58" s="1"/>
    </row>
    <row r="59" spans="1:11" hidden="1" x14ac:dyDescent="0.25">
      <c r="A59" s="9"/>
      <c r="B59" s="1"/>
      <c r="C59" s="1"/>
      <c r="D59" s="1"/>
      <c r="E59" s="1"/>
      <c r="F59" s="12"/>
      <c r="G59" s="12"/>
      <c r="H59" s="12"/>
      <c r="I59" s="12"/>
      <c r="J59" s="1"/>
      <c r="K59" s="1"/>
    </row>
    <row r="60" spans="1:11" ht="13" hidden="1" x14ac:dyDescent="0.3">
      <c r="A60" s="9"/>
      <c r="B60" s="1"/>
      <c r="C60" s="50" t="s">
        <v>24</v>
      </c>
      <c r="D60" s="50" t="s">
        <v>25</v>
      </c>
      <c r="E60" s="50" t="s">
        <v>26</v>
      </c>
      <c r="F60" s="50" t="s">
        <v>27</v>
      </c>
      <c r="G60" s="12"/>
      <c r="H60" s="12"/>
      <c r="I60" s="12"/>
      <c r="J60" s="1"/>
      <c r="K60" s="1"/>
    </row>
    <row r="61" spans="1:11" ht="13" hidden="1" x14ac:dyDescent="0.3">
      <c r="A61" s="9"/>
      <c r="B61" s="49" t="s">
        <v>27</v>
      </c>
      <c r="C61" s="27">
        <v>4</v>
      </c>
      <c r="D61" s="25">
        <v>8</v>
      </c>
      <c r="E61" s="24">
        <v>12</v>
      </c>
      <c r="F61" s="23">
        <v>16</v>
      </c>
      <c r="G61" s="12"/>
      <c r="H61" s="12"/>
      <c r="I61" s="12"/>
      <c r="J61" s="1"/>
      <c r="K61" s="1"/>
    </row>
    <row r="62" spans="1:11" ht="13" hidden="1" x14ac:dyDescent="0.3">
      <c r="A62" s="9"/>
      <c r="B62" s="49" t="s">
        <v>26</v>
      </c>
      <c r="C62" s="27">
        <v>3</v>
      </c>
      <c r="D62" s="25">
        <v>6</v>
      </c>
      <c r="E62" s="26">
        <v>9</v>
      </c>
      <c r="F62" s="23">
        <v>12</v>
      </c>
      <c r="G62" s="12"/>
      <c r="H62" s="12"/>
      <c r="I62" s="12"/>
      <c r="J62" s="1"/>
      <c r="K62" s="1"/>
    </row>
    <row r="63" spans="1:11" ht="13" hidden="1" x14ac:dyDescent="0.3">
      <c r="A63" s="9"/>
      <c r="B63" s="49" t="s">
        <v>25</v>
      </c>
      <c r="C63" s="27">
        <v>2</v>
      </c>
      <c r="D63" s="27">
        <v>4</v>
      </c>
      <c r="E63" s="26">
        <v>6</v>
      </c>
      <c r="F63" s="25">
        <v>8</v>
      </c>
      <c r="G63" s="12"/>
      <c r="H63" s="12"/>
      <c r="I63" s="12"/>
      <c r="J63" s="1"/>
      <c r="K63" s="1"/>
    </row>
    <row r="64" spans="1:11" ht="13" hidden="1" x14ac:dyDescent="0.3">
      <c r="A64" s="9"/>
      <c r="B64" s="49" t="s">
        <v>24</v>
      </c>
      <c r="C64" s="27">
        <v>1</v>
      </c>
      <c r="D64" s="27">
        <v>2</v>
      </c>
      <c r="E64" s="28">
        <v>3</v>
      </c>
      <c r="F64" s="27">
        <v>4</v>
      </c>
      <c r="G64" s="12"/>
      <c r="H64" s="12"/>
      <c r="I64" s="12"/>
      <c r="J64" s="1"/>
      <c r="K64" s="1"/>
    </row>
    <row r="65" spans="1:11" hidden="1" x14ac:dyDescent="0.25">
      <c r="A65" s="9"/>
      <c r="B65" s="13"/>
      <c r="C65" s="12"/>
      <c r="D65" s="12"/>
      <c r="E65" s="13"/>
      <c r="F65" s="12"/>
      <c r="G65" s="12"/>
      <c r="H65" s="12"/>
      <c r="I65" s="12"/>
      <c r="J65" s="1"/>
      <c r="K65" s="1"/>
    </row>
    <row r="66" spans="1:11" hidden="1" x14ac:dyDescent="0.25">
      <c r="A66" s="9"/>
      <c r="B66" s="1"/>
      <c r="C66" s="1"/>
      <c r="D66" s="1"/>
      <c r="E66" s="1"/>
      <c r="F66" s="12"/>
      <c r="G66" s="12"/>
      <c r="H66" s="12"/>
      <c r="I66" s="12"/>
      <c r="J66" s="1"/>
      <c r="K66" s="1"/>
    </row>
    <row r="67" spans="1:11" hidden="1" x14ac:dyDescent="0.25">
      <c r="A67" s="9"/>
      <c r="B67" s="1"/>
      <c r="C67" s="1"/>
      <c r="D67" s="1"/>
      <c r="E67" s="1"/>
      <c r="F67" s="12"/>
      <c r="G67" s="12"/>
      <c r="H67" s="12"/>
      <c r="I67" s="12"/>
      <c r="J67" s="1"/>
      <c r="K67" s="1"/>
    </row>
    <row r="68" spans="1:11" hidden="1" x14ac:dyDescent="0.25">
      <c r="A68" s="9"/>
      <c r="B68" s="1"/>
      <c r="C68" s="1"/>
      <c r="D68" s="1"/>
      <c r="E68" s="1"/>
      <c r="F68" s="12" t="s">
        <v>24</v>
      </c>
      <c r="G68" s="12"/>
      <c r="H68" s="22" t="e">
        <f>IF(#REF!="",0,IF(#REF!="Very low",1,IF(#REF!="Low",2,IF(#REF!="Medium",3,IF(#REF!="High",4,F50)))))</f>
        <v>#REF!</v>
      </c>
      <c r="I68" s="22" t="e">
        <f>IF(#REF!="",0,IF(#REF!="Very low",1,IF(#REF!="Low",2,IF(#REF!="Medium",3,IF(#REF!="High",4,G50)))))</f>
        <v>#REF!</v>
      </c>
      <c r="J68" s="29" t="e">
        <f>IF(H68*I68=0,"",IF(H68*I68&gt;0.5,H68*I68))</f>
        <v>#REF!</v>
      </c>
      <c r="K68" s="1" t="e">
        <f>IF(J68="","",IF(J68&lt;5, "Low",IF(J68&lt;11,"Medium",IF(J68&gt;11,"High"))))</f>
        <v>#REF!</v>
      </c>
    </row>
    <row r="69" spans="1:11" hidden="1" x14ac:dyDescent="0.25">
      <c r="A69" s="9"/>
      <c r="B69" s="1"/>
      <c r="C69" s="1"/>
      <c r="D69" s="1"/>
      <c r="E69" s="1"/>
      <c r="F69" s="12" t="s">
        <v>25</v>
      </c>
      <c r="G69" s="12"/>
      <c r="H69" s="22">
        <f>IF(F50="",0,IF(F50="Very low",1,IF(F50="Low",2,IF(F50="Medium",3,IF(F50="High",4,#REF!)))))</f>
        <v>2</v>
      </c>
      <c r="I69" s="22">
        <f>IF(G50="",0,IF(G50="Very low",1,IF(G50="Low",2,IF(G50="Medium",3,IF(G50="High",4,#REF!)))))</f>
        <v>2</v>
      </c>
      <c r="J69" s="29">
        <f t="shared" ref="J69:J87" si="0">IF(H69*I69=0,"",IF(H69*I69&gt;0.5,H69*I69))</f>
        <v>4</v>
      </c>
      <c r="K69" s="1" t="str">
        <f t="shared" ref="K69:K87" si="1">IF(J69="","",IF(J69&lt;5, "Low",IF(J69&lt;11,"Medium",IF(J69&gt;11,"High"))))</f>
        <v>Low</v>
      </c>
    </row>
    <row r="70" spans="1:11" hidden="1" x14ac:dyDescent="0.25">
      <c r="A70" s="9"/>
      <c r="B70" s="1"/>
      <c r="C70" s="1"/>
      <c r="D70" s="1"/>
      <c r="E70" s="1"/>
      <c r="F70" s="12" t="s">
        <v>26</v>
      </c>
      <c r="G70" s="12"/>
      <c r="H70" s="22" t="e">
        <f>IF(#REF!="",0,IF(#REF!="Very low",1,IF(#REF!="Low",2,IF(#REF!="Medium",3,IF(#REF!="High",4,F36)))))</f>
        <v>#REF!</v>
      </c>
      <c r="I70" s="22" t="e">
        <f>IF(#REF!="",0,IF(#REF!="Very low",1,IF(#REF!="Low",2,IF(#REF!="Medium",3,IF(#REF!="High",4,G36)))))</f>
        <v>#REF!</v>
      </c>
      <c r="J70" s="29" t="e">
        <f t="shared" si="0"/>
        <v>#REF!</v>
      </c>
      <c r="K70" s="1" t="e">
        <f t="shared" si="1"/>
        <v>#REF!</v>
      </c>
    </row>
    <row r="71" spans="1:11" hidden="1" x14ac:dyDescent="0.25">
      <c r="A71" s="9"/>
      <c r="B71" s="1"/>
      <c r="C71" s="1"/>
      <c r="D71" s="1"/>
      <c r="E71" s="1"/>
      <c r="F71" s="12" t="s">
        <v>27</v>
      </c>
      <c r="G71" s="12"/>
      <c r="H71" s="22">
        <f>IF(F36="",0,IF(F36="Very low",1,IF(F36="Low",2,IF(F36="Medium",3,IF(F36="High",4,F37)))))</f>
        <v>3</v>
      </c>
      <c r="I71" s="22">
        <f>IF(G36="",0,IF(G36="Very low",1,IF(G36="Low",2,IF(G36="Medium",3,IF(G36="High",4,G37)))))</f>
        <v>3</v>
      </c>
      <c r="J71" s="29">
        <f t="shared" si="0"/>
        <v>9</v>
      </c>
      <c r="K71" s="1" t="str">
        <f t="shared" si="1"/>
        <v>Medium</v>
      </c>
    </row>
    <row r="72" spans="1:11" hidden="1" x14ac:dyDescent="0.25">
      <c r="A72" s="9"/>
      <c r="B72" s="1"/>
      <c r="C72" s="1"/>
      <c r="D72" s="1"/>
      <c r="E72" s="1"/>
      <c r="F72" s="12"/>
      <c r="G72" s="12"/>
      <c r="H72" s="22">
        <f>IF(F37="",0,IF(F37="Very low",1,IF(F37="Low",2,IF(F37="Medium",3,IF(F37="High",4,#REF!)))))</f>
        <v>3</v>
      </c>
      <c r="I72" s="22">
        <f>IF(G37="",0,IF(G37="Very low",1,IF(G37="Low",2,IF(G37="Medium",3,IF(G37="High",4,#REF!)))))</f>
        <v>2</v>
      </c>
      <c r="J72" s="29">
        <f t="shared" si="0"/>
        <v>6</v>
      </c>
      <c r="K72" s="1" t="str">
        <f t="shared" si="1"/>
        <v>Medium</v>
      </c>
    </row>
    <row r="73" spans="1:11" hidden="1" x14ac:dyDescent="0.25">
      <c r="A73" s="9"/>
      <c r="B73" s="1"/>
      <c r="C73" s="1"/>
      <c r="D73" s="1"/>
      <c r="E73" s="1"/>
      <c r="F73" s="12"/>
      <c r="G73" s="12"/>
      <c r="H73" s="22" t="e">
        <f>IF(#REF!="",0,IF(#REF!="Very low",1,IF(#REF!="Low",2,IF(#REF!="Medium",3,IF(#REF!="High",4,F39)))))</f>
        <v>#REF!</v>
      </c>
      <c r="I73" s="22" t="e">
        <f>IF(#REF!="",0,IF(#REF!="Very low",1,IF(#REF!="Low",2,IF(#REF!="Medium",3,IF(#REF!="High",4,G39)))))</f>
        <v>#REF!</v>
      </c>
      <c r="J73" s="29" t="e">
        <f t="shared" si="0"/>
        <v>#REF!</v>
      </c>
      <c r="K73" s="1" t="e">
        <f t="shared" si="1"/>
        <v>#REF!</v>
      </c>
    </row>
    <row r="74" spans="1:11" hidden="1" x14ac:dyDescent="0.25">
      <c r="A74" s="9"/>
      <c r="B74" s="1"/>
      <c r="C74" s="1"/>
      <c r="D74" s="1"/>
      <c r="E74" s="1"/>
      <c r="F74" s="12"/>
      <c r="G74" s="12"/>
      <c r="H74" s="22">
        <f>IF(F39="",0,IF(F39="Very low",1,IF(F39="Low",2,IF(F39="Medium",3,IF(F39="High",4,F40)))))</f>
        <v>3</v>
      </c>
      <c r="I74" s="22">
        <f>IF(G39="",0,IF(G39="Very low",1,IF(G39="Low",2,IF(G39="Medium",3,IF(G39="High",4,G40)))))</f>
        <v>3</v>
      </c>
      <c r="J74" s="29">
        <f t="shared" si="0"/>
        <v>9</v>
      </c>
      <c r="K74" s="1" t="str">
        <f t="shared" si="1"/>
        <v>Medium</v>
      </c>
    </row>
    <row r="75" spans="1:11" hidden="1" x14ac:dyDescent="0.25">
      <c r="A75" s="9"/>
      <c r="B75" s="1"/>
      <c r="C75" s="1"/>
      <c r="D75" s="1"/>
      <c r="E75" s="1"/>
      <c r="F75" s="12"/>
      <c r="G75" s="12"/>
      <c r="H75" s="22">
        <f>IF(F40="",0,IF(F40="Very low",1,IF(F40="Low",2,IF(F40="Medium",3,IF(F40="High",4,#REF!)))))</f>
        <v>2</v>
      </c>
      <c r="I75" s="22">
        <f>IF(G40="",0,IF(G40="Very low",1,IF(G40="Low",2,IF(G40="Medium",3,IF(G40="High",4,#REF!)))))</f>
        <v>2</v>
      </c>
      <c r="J75" s="29">
        <f t="shared" si="0"/>
        <v>4</v>
      </c>
      <c r="K75" s="1" t="str">
        <f t="shared" si="1"/>
        <v>Low</v>
      </c>
    </row>
    <row r="76" spans="1:11" hidden="1" x14ac:dyDescent="0.25">
      <c r="A76" s="9"/>
      <c r="B76" s="1"/>
      <c r="C76" s="12" t="s">
        <v>24</v>
      </c>
      <c r="D76" s="12" t="s">
        <v>25</v>
      </c>
      <c r="E76" s="12" t="s">
        <v>26</v>
      </c>
      <c r="F76" s="12" t="s">
        <v>27</v>
      </c>
      <c r="G76" s="12"/>
      <c r="H76" s="22" t="e">
        <f>IF(#REF!="",0,IF(#REF!="Very low",1,IF(#REF!="Low",2,IF(#REF!="Medium",3,IF(#REF!="High",4,#REF!)))))</f>
        <v>#REF!</v>
      </c>
      <c r="I76" s="22" t="e">
        <f>IF(#REF!="",0,IF(#REF!="Very low",1,IF(#REF!="Low",2,IF(#REF!="Medium",3,IF(#REF!="High",4,#REF!)))))</f>
        <v>#REF!</v>
      </c>
      <c r="J76" s="29" t="e">
        <f t="shared" si="0"/>
        <v>#REF!</v>
      </c>
      <c r="K76" s="1" t="e">
        <f t="shared" si="1"/>
        <v>#REF!</v>
      </c>
    </row>
    <row r="77" spans="1:11" hidden="1" x14ac:dyDescent="0.25">
      <c r="A77" s="9"/>
      <c r="B77" s="12" t="s">
        <v>24</v>
      </c>
      <c r="C77" s="27">
        <v>1</v>
      </c>
      <c r="D77" s="27">
        <v>2</v>
      </c>
      <c r="E77" s="28">
        <v>3</v>
      </c>
      <c r="F77" s="27">
        <v>4</v>
      </c>
      <c r="G77" s="12"/>
      <c r="H77" s="22" t="e">
        <f>IF(#REF!="",0,IF(#REF!="Very low",1,IF(#REF!="Low",2,IF(#REF!="Medium",3,IF(#REF!="High",4,F42)))))</f>
        <v>#REF!</v>
      </c>
      <c r="I77" s="22" t="e">
        <f>IF(#REF!="",0,IF(#REF!="Very low",1,IF(#REF!="Low",2,IF(#REF!="Medium",3,IF(#REF!="High",4,G42)))))</f>
        <v>#REF!</v>
      </c>
      <c r="J77" s="29" t="e">
        <f t="shared" si="0"/>
        <v>#REF!</v>
      </c>
      <c r="K77" s="1" t="e">
        <f t="shared" si="1"/>
        <v>#REF!</v>
      </c>
    </row>
    <row r="78" spans="1:11" hidden="1" x14ac:dyDescent="0.25">
      <c r="A78" s="9"/>
      <c r="B78" s="12" t="s">
        <v>25</v>
      </c>
      <c r="C78" s="27">
        <v>2</v>
      </c>
      <c r="D78" s="27">
        <v>4</v>
      </c>
      <c r="E78" s="26">
        <v>6</v>
      </c>
      <c r="F78" s="25">
        <v>8</v>
      </c>
      <c r="G78" s="12"/>
      <c r="H78" s="22">
        <f>IF(F42="",0,IF(F42="Very low",1,IF(F42="Low",2,IF(F42="Medium",3,IF(F42="High",4,#REF!)))))</f>
        <v>2</v>
      </c>
      <c r="I78" s="22">
        <f>IF(G42="",0,IF(G42="Very low",1,IF(G42="Low",2,IF(G42="Medium",3,IF(G42="High",4,#REF!)))))</f>
        <v>3</v>
      </c>
      <c r="J78" s="29">
        <f t="shared" si="0"/>
        <v>6</v>
      </c>
      <c r="K78" s="1" t="str">
        <f t="shared" si="1"/>
        <v>Medium</v>
      </c>
    </row>
    <row r="79" spans="1:11" hidden="1" x14ac:dyDescent="0.25">
      <c r="A79" s="9"/>
      <c r="B79" s="12" t="s">
        <v>26</v>
      </c>
      <c r="C79" s="27">
        <v>3</v>
      </c>
      <c r="D79" s="25">
        <v>6</v>
      </c>
      <c r="E79" s="26">
        <v>9</v>
      </c>
      <c r="F79" s="23">
        <v>12</v>
      </c>
      <c r="G79" s="12"/>
      <c r="H79" s="22" t="e">
        <f>IF(#REF!="",0,IF(#REF!="Very low",1,IF(#REF!="Low",2,IF(#REF!="Medium",3,IF(#REF!="High",4,#REF!)))))</f>
        <v>#REF!</v>
      </c>
      <c r="I79" s="22" t="e">
        <f>IF(#REF!="",0,IF(#REF!="Very low",1,IF(#REF!="Low",2,IF(#REF!="Medium",3,IF(#REF!="High",4,#REF!)))))</f>
        <v>#REF!</v>
      </c>
      <c r="J79" s="29" t="e">
        <f t="shared" si="0"/>
        <v>#REF!</v>
      </c>
      <c r="K79" s="1" t="e">
        <f t="shared" si="1"/>
        <v>#REF!</v>
      </c>
    </row>
    <row r="80" spans="1:11" hidden="1" x14ac:dyDescent="0.25">
      <c r="A80" s="9"/>
      <c r="B80" s="12" t="s">
        <v>27</v>
      </c>
      <c r="C80" s="27">
        <v>4</v>
      </c>
      <c r="D80" s="25">
        <v>8</v>
      </c>
      <c r="E80" s="24">
        <v>12</v>
      </c>
      <c r="F80" s="23">
        <v>16</v>
      </c>
      <c r="G80" s="12"/>
      <c r="H80" s="22" t="e">
        <f>IF(#REF!="",0,IF(#REF!="Very low",1,IF(#REF!="Low",2,IF(#REF!="Medium",3,IF(#REF!="High",4,#REF!)))))</f>
        <v>#REF!</v>
      </c>
      <c r="I80" s="22" t="e">
        <f>IF(#REF!="",0,IF(#REF!="Very low",1,IF(#REF!="Low",2,IF(#REF!="Medium",3,IF(#REF!="High",4,#REF!)))))</f>
        <v>#REF!</v>
      </c>
      <c r="J80" s="29" t="e">
        <f t="shared" si="0"/>
        <v>#REF!</v>
      </c>
      <c r="K80" s="1" t="e">
        <f t="shared" si="1"/>
        <v>#REF!</v>
      </c>
    </row>
    <row r="81" spans="1:11" hidden="1" x14ac:dyDescent="0.25">
      <c r="A81" s="9"/>
      <c r="B81" s="12"/>
      <c r="C81" s="12"/>
      <c r="D81" s="12"/>
      <c r="F81" s="12"/>
      <c r="G81" s="12"/>
      <c r="H81" s="22" t="e">
        <f>IF(#REF!="",0,IF(#REF!="Very low",1,IF(#REF!="Low",2,IF(#REF!="Medium",3,IF(#REF!="High",4,#REF!)))))</f>
        <v>#REF!</v>
      </c>
      <c r="I81" s="22" t="e">
        <f>IF(#REF!="",0,IF(#REF!="Very low",1,IF(#REF!="Low",2,IF(#REF!="Medium",3,IF(#REF!="High",4,#REF!)))))</f>
        <v>#REF!</v>
      </c>
      <c r="J81" s="29" t="e">
        <f t="shared" si="0"/>
        <v>#REF!</v>
      </c>
      <c r="K81" s="1" t="e">
        <f t="shared" si="1"/>
        <v>#REF!</v>
      </c>
    </row>
    <row r="82" spans="1:11" hidden="1" x14ac:dyDescent="0.25">
      <c r="A82" s="9"/>
      <c r="B82" s="1"/>
      <c r="C82" s="1"/>
      <c r="D82" s="1"/>
      <c r="E82" s="1"/>
      <c r="F82" s="12"/>
      <c r="G82" s="12"/>
      <c r="H82" s="22" t="e">
        <f>IF(#REF!="",0,IF(#REF!="Very low",1,IF(#REF!="Low",2,IF(#REF!="Medium",3,IF(#REF!="High",4,#REF!)))))</f>
        <v>#REF!</v>
      </c>
      <c r="I82" s="22" t="e">
        <f>IF(#REF!="",0,IF(#REF!="Very low",1,IF(#REF!="Low",2,IF(#REF!="Medium",3,IF(#REF!="High",4,#REF!)))))</f>
        <v>#REF!</v>
      </c>
      <c r="J82" s="29" t="e">
        <f t="shared" si="0"/>
        <v>#REF!</v>
      </c>
      <c r="K82" s="1" t="e">
        <f t="shared" si="1"/>
        <v>#REF!</v>
      </c>
    </row>
    <row r="83" spans="1:11" hidden="1" x14ac:dyDescent="0.25">
      <c r="A83" s="9"/>
      <c r="B83" s="1"/>
      <c r="C83" s="1"/>
      <c r="D83" s="1"/>
      <c r="E83" s="1"/>
      <c r="F83" s="12"/>
      <c r="G83" s="12"/>
      <c r="H83" s="22" t="e">
        <f>IF(#REF!="",0,IF(#REF!="Very low",1,IF(#REF!="Low",2,IF(#REF!="Medium",3,IF(#REF!="High",4,#REF!)))))</f>
        <v>#REF!</v>
      </c>
      <c r="I83" s="22" t="e">
        <f>IF(#REF!="",0,IF(#REF!="Very low",1,IF(#REF!="Low",2,IF(#REF!="Medium",3,IF(#REF!="High",4,#REF!)))))</f>
        <v>#REF!</v>
      </c>
      <c r="J83" s="29" t="e">
        <f t="shared" si="0"/>
        <v>#REF!</v>
      </c>
      <c r="K83" s="1" t="e">
        <f t="shared" si="1"/>
        <v>#REF!</v>
      </c>
    </row>
    <row r="84" spans="1:11" hidden="1" x14ac:dyDescent="0.25">
      <c r="A84" s="9"/>
      <c r="B84" s="1"/>
      <c r="C84" s="1"/>
      <c r="D84" s="1"/>
      <c r="E84" s="1"/>
      <c r="F84" s="12"/>
      <c r="G84" s="12"/>
      <c r="H84" s="22" t="e">
        <f>IF(#REF!="",0,IF(#REF!="Very low",1,IF(#REF!="Low",2,IF(#REF!="Medium",3,IF(#REF!="High",4,#REF!)))))</f>
        <v>#REF!</v>
      </c>
      <c r="I84" s="22" t="e">
        <f>IF(#REF!="",0,IF(#REF!="Very low",1,IF(#REF!="Low",2,IF(#REF!="Medium",3,IF(#REF!="High",4,#REF!)))))</f>
        <v>#REF!</v>
      </c>
      <c r="J84" s="29" t="e">
        <f t="shared" si="0"/>
        <v>#REF!</v>
      </c>
      <c r="K84" s="1" t="e">
        <f t="shared" si="1"/>
        <v>#REF!</v>
      </c>
    </row>
    <row r="85" spans="1:11" hidden="1" x14ac:dyDescent="0.25">
      <c r="A85" s="9"/>
      <c r="B85" s="1"/>
      <c r="C85" s="1"/>
      <c r="D85" s="1"/>
      <c r="E85" s="1"/>
      <c r="F85" s="12"/>
      <c r="G85" s="12"/>
      <c r="H85" s="22" t="e">
        <f>IF(#REF!="",0,IF(#REF!="Very low",1,IF(#REF!="Low",2,IF(#REF!="Medium",3,IF(#REF!="High",4,#REF!)))))</f>
        <v>#REF!</v>
      </c>
      <c r="I85" s="22" t="e">
        <f>IF(#REF!="",0,IF(#REF!="Very low",1,IF(#REF!="Low",2,IF(#REF!="Medium",3,IF(#REF!="High",4,#REF!)))))</f>
        <v>#REF!</v>
      </c>
      <c r="J85" s="29" t="e">
        <f t="shared" si="0"/>
        <v>#REF!</v>
      </c>
      <c r="K85" s="1" t="e">
        <f t="shared" si="1"/>
        <v>#REF!</v>
      </c>
    </row>
    <row r="86" spans="1:11" hidden="1" x14ac:dyDescent="0.25">
      <c r="A86" s="9"/>
      <c r="B86" s="1"/>
      <c r="C86" s="1"/>
      <c r="D86" s="1"/>
      <c r="E86" s="1"/>
      <c r="F86" s="12"/>
      <c r="G86" s="12"/>
      <c r="H86" s="22" t="e">
        <f>IF(#REF!="",0,IF(#REF!="Very low",1,IF(#REF!="Low",2,IF(#REF!="Medium",3,IF(#REF!="High",4,#REF!)))))</f>
        <v>#REF!</v>
      </c>
      <c r="I86" s="22" t="e">
        <f>IF(#REF!="",0,IF(#REF!="Very low",1,IF(#REF!="Low",2,IF(#REF!="Medium",3,IF(#REF!="High",4,#REF!)))))</f>
        <v>#REF!</v>
      </c>
      <c r="J86" s="29" t="e">
        <f t="shared" si="0"/>
        <v>#REF!</v>
      </c>
      <c r="K86" s="1" t="e">
        <f t="shared" si="1"/>
        <v>#REF!</v>
      </c>
    </row>
    <row r="87" spans="1:11" hidden="1" x14ac:dyDescent="0.25">
      <c r="A87" s="9"/>
      <c r="B87" s="1"/>
      <c r="C87" s="1"/>
      <c r="D87" s="1"/>
      <c r="E87" s="1"/>
      <c r="F87" s="12"/>
      <c r="G87" s="12"/>
      <c r="H87" s="22" t="e">
        <f>IF(#REF!="",0,IF(#REF!="Very low",1,IF(#REF!="Low",2,IF(#REF!="Medium",3,IF(#REF!="High",4,F54)))))</f>
        <v>#REF!</v>
      </c>
      <c r="I87" s="22" t="e">
        <f>IF(#REF!="",0,IF(#REF!="Very low",1,IF(#REF!="Low",2,IF(#REF!="Medium",3,IF(#REF!="High",4,G54)))))</f>
        <v>#REF!</v>
      </c>
      <c r="J87" s="29" t="e">
        <f t="shared" si="0"/>
        <v>#REF!</v>
      </c>
      <c r="K87" s="1" t="e">
        <f t="shared" si="1"/>
        <v>#REF!</v>
      </c>
    </row>
    <row r="88" spans="1:11" hidden="1" x14ac:dyDescent="0.25">
      <c r="A88" s="9"/>
      <c r="B88" s="1"/>
      <c r="C88" s="1"/>
      <c r="D88" s="1"/>
      <c r="E88" s="1"/>
      <c r="F88" s="12"/>
      <c r="G88" s="12"/>
      <c r="H88" s="12"/>
      <c r="I88" s="12"/>
      <c r="J88" s="1"/>
      <c r="K88" s="1"/>
    </row>
    <row r="89" spans="1:11" hidden="1" x14ac:dyDescent="0.25">
      <c r="A89" s="1"/>
      <c r="B89" s="1"/>
      <c r="C89" s="1"/>
      <c r="D89" s="1"/>
      <c r="E89" s="1"/>
      <c r="F89" s="12"/>
      <c r="G89" s="12"/>
      <c r="H89" s="12"/>
      <c r="I89" s="12"/>
      <c r="J89" s="1"/>
      <c r="K89" s="1"/>
    </row>
    <row r="90" spans="1:11" hidden="1" x14ac:dyDescent="0.25">
      <c r="A90" s="1"/>
      <c r="B90" s="1"/>
      <c r="C90" s="1"/>
      <c r="D90" s="1"/>
      <c r="E90" s="1"/>
      <c r="F90" s="12"/>
      <c r="G90" s="12"/>
      <c r="H90" s="12"/>
      <c r="I90" s="12"/>
      <c r="J90" s="1"/>
      <c r="K90" s="1"/>
    </row>
    <row r="91" spans="1:11" hidden="1" x14ac:dyDescent="0.25">
      <c r="A91" s="1"/>
      <c r="B91" s="1"/>
      <c r="C91" s="1"/>
      <c r="D91" s="1"/>
      <c r="E91" s="1"/>
      <c r="F91" s="12"/>
      <c r="G91" s="12"/>
      <c r="H91" s="12"/>
      <c r="I91" s="12"/>
      <c r="J91" s="1"/>
      <c r="K91" s="1"/>
    </row>
    <row r="125" ht="13.5" customHeight="1" x14ac:dyDescent="0.25"/>
  </sheetData>
  <sheetProtection selectLockedCells="1"/>
  <mergeCells count="6">
    <mergeCell ref="D26:L26"/>
    <mergeCell ref="F12:J12"/>
    <mergeCell ref="F4:J4"/>
    <mergeCell ref="F6:J6"/>
    <mergeCell ref="F8:J8"/>
    <mergeCell ref="F10:J10"/>
  </mergeCells>
  <phoneticPr fontId="0" type="noConversion"/>
  <dataValidations count="2">
    <dataValidation type="list" allowBlank="1" showInputMessage="1" showErrorMessage="1" sqref="F36:G42 F44:G53" xr:uid="{00000000-0002-0000-0000-000000000000}">
      <formula1>$F$68:$F$72</formula1>
    </dataValidation>
    <dataValidation type="list" allowBlank="1" showInputMessage="1" showErrorMessage="1" sqref="F43:G43" xr:uid="{00000000-0002-0000-0000-000001000000}">
      <formula1>$F$67:$F$72</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SR2008No22GRA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78499d3b-94a8-4059-8763-489d4400b14a" ContentTypeId="0x01010067EB80C5FE939D4A9B3D8BA62129B7F501" PreviousValue="false"/>
</file>

<file path=customXml/item3.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REGU-632-452</_dlc_DocId>
    <_dlc_DocIdUrl xmlns="9be56660-2c31-41ef-bc00-23e72f632f2a">
      <Url>https://cyfoethnaturiolcymru.sharepoint.com/teams/Regulatory/wasters/wain/_layouts/15/DocIdRedir.aspx?ID=REGU-632-452</Url>
      <Description>REGU-632-452</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19A615-74A9-46B9-8C88-E5DE6850A677}">
  <ds:schemaRefs>
    <ds:schemaRef ds:uri="http://schemas.microsoft.com/sharepoint/events"/>
  </ds:schemaRefs>
</ds:datastoreItem>
</file>

<file path=customXml/itemProps2.xml><?xml version="1.0" encoding="utf-8"?>
<ds:datastoreItem xmlns:ds="http://schemas.openxmlformats.org/officeDocument/2006/customXml" ds:itemID="{5C89BE35-1073-4686-8F6E-D42652B36DB1}">
  <ds:schemaRefs>
    <ds:schemaRef ds:uri="Microsoft.SharePoint.Taxonomy.ContentTypeSync"/>
  </ds:schemaRefs>
</ds:datastoreItem>
</file>

<file path=customXml/itemProps3.xml><?xml version="1.0" encoding="utf-8"?>
<ds:datastoreItem xmlns:ds="http://schemas.openxmlformats.org/officeDocument/2006/customXml" ds:itemID="{AA423582-8040-4C6E-B3C9-055DFDB752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8017330-E7E8-4D12-8C56-011FA24670F3}">
  <ds:schemaRefs>
    <ds:schemaRef ds:uri="http://schemas.microsoft.com/office/2006/metadata/properties"/>
    <ds:schemaRef ds:uri="http://schemas.microsoft.com/office/infopath/2007/PartnerControls"/>
    <ds:schemaRef ds:uri="9be56660-2c31-41ef-bc00-23e72f632f2a"/>
  </ds:schemaRefs>
</ds:datastoreItem>
</file>

<file path=customXml/itemProps5.xml><?xml version="1.0" encoding="utf-8"?>
<ds:datastoreItem xmlns:ds="http://schemas.openxmlformats.org/officeDocument/2006/customXml" ds:itemID="{30238622-E083-457B-A6F8-1434567F03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R.Yearsley</dc:creator>
  <dc:description>207_06_SD33; Version 2_x000d_
Issue date: 22/02/07_x000d_
review due: 22/05/08</dc:description>
  <cp:lastModifiedBy>Evans, Samantha</cp:lastModifiedBy>
  <cp:lastPrinted>2008-03-18T14:13:54Z</cp:lastPrinted>
  <dcterms:created xsi:type="dcterms:W3CDTF">2005-05-04T08:30:35Z</dcterms:created>
  <dcterms:modified xsi:type="dcterms:W3CDTF">2023-04-29T21:09:16Z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0x01010067EB80C5FE939D4A9B3D8BA62129B7F501005C2964981E94FD45B2F5886F38D3CF02</vt:lpwstr>
  </property>
  <property fmtid="{D5CDD505-2E9C-101B-9397-08002B2CF9AE}" pid="4" name="_dlc_DocIdItemGuid">
    <vt:lpwstr>e58d4027-1153-4362-9872-9451b8151cfb</vt:lpwstr>
  </property>
</Properties>
</file>