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8_{80C1A23C-3554-4E49-9702-0180B8E60A33}" xr6:coauthVersionLast="47" xr6:coauthVersionMax="47" xr10:uidLastSave="{00000000-0000-0000-0000-000000000000}"/>
  <bookViews>
    <workbookView xWindow="-28920" yWindow="2865" windowWidth="29040" windowHeight="17520" xr2:uid="{00000000-000D-0000-FFFF-FFFF00000000}"/>
  </bookViews>
  <sheets>
    <sheet name="Standard Permit GR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3" i="1" l="1"/>
  <c r="I83" i="1"/>
  <c r="H82" i="1"/>
  <c r="J82" i="1" s="1"/>
  <c r="K82" i="1" s="1"/>
  <c r="I82" i="1"/>
  <c r="H81" i="1"/>
  <c r="I81" i="1"/>
  <c r="H80" i="1"/>
  <c r="I80" i="1"/>
  <c r="H79" i="1"/>
  <c r="I79" i="1"/>
  <c r="H78" i="1"/>
  <c r="J78" i="1" s="1"/>
  <c r="K78" i="1" s="1"/>
  <c r="I78" i="1"/>
  <c r="H77" i="1"/>
  <c r="I77" i="1"/>
  <c r="H76" i="1"/>
  <c r="I76" i="1"/>
  <c r="H75" i="1"/>
  <c r="I75" i="1"/>
  <c r="H74" i="1"/>
  <c r="I74" i="1"/>
  <c r="H73" i="1"/>
  <c r="I73" i="1"/>
  <c r="H72" i="1"/>
  <c r="I72" i="1"/>
  <c r="H71" i="1"/>
  <c r="I71" i="1"/>
  <c r="H70" i="1"/>
  <c r="I70" i="1"/>
  <c r="H69" i="1"/>
  <c r="I69" i="1"/>
  <c r="H68" i="1"/>
  <c r="I68" i="1"/>
  <c r="I67" i="1"/>
  <c r="H67" i="1"/>
  <c r="I66" i="1"/>
  <c r="H66" i="1"/>
  <c r="H65" i="1"/>
  <c r="I65" i="1"/>
  <c r="H64" i="1"/>
  <c r="I64" i="1"/>
  <c r="J74" i="1" l="1"/>
  <c r="K74" i="1" s="1"/>
  <c r="J70" i="1"/>
  <c r="K70" i="1" s="1"/>
  <c r="J64" i="1"/>
  <c r="K64" i="1" s="1"/>
  <c r="J68" i="1"/>
  <c r="K68" i="1" s="1"/>
  <c r="J72" i="1"/>
  <c r="K72" i="1" s="1"/>
  <c r="J76" i="1"/>
  <c r="K76" i="1" s="1"/>
  <c r="J65" i="1"/>
  <c r="K65" i="1" s="1"/>
  <c r="J69" i="1"/>
  <c r="K69" i="1" s="1"/>
  <c r="J73" i="1"/>
  <c r="K73" i="1" s="1"/>
  <c r="J77" i="1"/>
  <c r="K77" i="1" s="1"/>
  <c r="J83" i="1"/>
  <c r="K83" i="1" s="1"/>
  <c r="J80" i="1"/>
  <c r="K80" i="1" s="1"/>
  <c r="J75" i="1"/>
  <c r="K75" i="1" s="1"/>
  <c r="J81" i="1"/>
  <c r="K81" i="1" s="1"/>
  <c r="J66" i="1"/>
  <c r="K66" i="1" s="1"/>
  <c r="J71" i="1"/>
  <c r="K71" i="1" s="1"/>
  <c r="J67" i="1"/>
  <c r="K67" i="1" s="1"/>
  <c r="J79" i="1"/>
  <c r="K79" i="1" s="1"/>
</calcChain>
</file>

<file path=xl/sharedStrings.xml><?xml version="1.0" encoding="utf-8"?>
<sst xmlns="http://schemas.openxmlformats.org/spreadsheetml/2006/main" count="258" uniqueCount="143">
  <si>
    <t>Standard Facility:</t>
  </si>
  <si>
    <t xml:space="preserve">Waste Operation: Storage and mechanical treatment of end-of-life tyres for recovery </t>
  </si>
  <si>
    <t>Location:</t>
  </si>
  <si>
    <t>Applies to all potential locations.</t>
  </si>
  <si>
    <t>Location of environmentally sensitive sites (km / m):</t>
  </si>
  <si>
    <t>Greater than 50m (see below)</t>
  </si>
  <si>
    <t>Risk assessment carried out by:</t>
  </si>
  <si>
    <t>Natural Resources Wales</t>
  </si>
  <si>
    <t>Date:</t>
  </si>
  <si>
    <t>The scope of the permit and associated rules is defined by the following risk criteria:</t>
  </si>
  <si>
    <t>Parameter 1</t>
  </si>
  <si>
    <t xml:space="preserve">Permitted activities - The storage (R13) and treatment (R3, R4, R13) of waste and treatment consisting only of </t>
  </si>
  <si>
    <t>manual sorting, granulating, baling, peeling, shaving, shredding, cutting, repairing, retreading of waste for recovery.</t>
  </si>
  <si>
    <t>Parameter 2</t>
  </si>
  <si>
    <t>Permitted waste types - End of Life Tyres only</t>
  </si>
  <si>
    <t>Parameter 3</t>
  </si>
  <si>
    <t>Quantity of waste accepted at the facility: less than 5,000 tonnes per annum.</t>
  </si>
  <si>
    <t>Parameter 4</t>
  </si>
  <si>
    <t>All treatment of waste shall be carried out inside a building, except for the manual sorting of tyre casings</t>
  </si>
  <si>
    <t>Parameter 5</t>
  </si>
  <si>
    <t xml:space="preserve">All waste shall be stored and treated on an impermeable surface with sealed drainage system </t>
  </si>
  <si>
    <t>Parameter 6</t>
  </si>
  <si>
    <t xml:space="preserve">The only point source discharges to controlled waters or groundwater, are surface water from the roofs of buildings </t>
  </si>
  <si>
    <t xml:space="preserve">and from areas of the facility not used for the storage or treatment of wastes </t>
  </si>
  <si>
    <t>Parameter 7</t>
  </si>
  <si>
    <t xml:space="preserve">The activities shall not be carried out within 200m of a European Site (candidate or Special Area of Conservation,  </t>
  </si>
  <si>
    <t>proposed or Special Protection Area or Ramsar site) or a Site of Special Scientific Interest (SSSI).</t>
  </si>
  <si>
    <t>Parameter 8</t>
  </si>
  <si>
    <t>The activities shall not be carried out within 50m of any well spring or borehole used for the supply of water for human consumption. This must include Private Water Supplies.</t>
  </si>
  <si>
    <t>Abbreviations:</t>
  </si>
  <si>
    <t>SR - Standard Rule</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</si>
  <si>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</si>
  <si>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</si>
  <si>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</si>
  <si>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</si>
  <si>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</si>
  <si>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</si>
  <si>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</si>
  <si>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</si>
  <si>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</si>
  <si>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</si>
  <si>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</si>
  <si>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</si>
  <si>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</si>
  <si>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</si>
  <si>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</si>
  <si>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</si>
  <si>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</si>
  <si>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</si>
  <si>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</si>
  <si>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</si>
  <si>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</si>
  <si>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</si>
  <si>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</si>
  <si>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Local human population</t>
  </si>
  <si>
    <t>Releases of particulate matter (dusts) and micro-organisms (bioaerosols).</t>
  </si>
  <si>
    <t>Harm to human health - respiratory irritation and illness.</t>
  </si>
  <si>
    <t>Air transport then inhalation.</t>
  </si>
  <si>
    <t>Low</t>
  </si>
  <si>
    <t>Permitted waste types do not include …. dusts, powders or loose fibres so a low magnitude risk is estimated.  There is potential for exposure if anyone is living or working close to the site (apart from the operator and employees) however the waste type is limited to end-of-life tyres, all tyre treatment will be within a building, except for manual sorting of casings, the rule set does not allow any point source emissions to air</t>
  </si>
  <si>
    <t>To manage the risk we require the operator to take appropriate measures and may require an emissions management plan. Taking this action will control the risk.</t>
  </si>
  <si>
    <t>As above</t>
  </si>
  <si>
    <t>Nuisance - dust on cars, clothing etc.</t>
  </si>
  <si>
    <t>Air transport then deposition</t>
  </si>
  <si>
    <t>Local residents often sensitive to dust however the waste type is limited to end-of-life tyres only, all tyre treatment will be within a building, except for manual sorting of casings, the activity is unlikely to generate dust.</t>
  </si>
  <si>
    <t xml:space="preserve">As above </t>
  </si>
  <si>
    <t>Very low</t>
  </si>
  <si>
    <t>Local human population, livestock and wildlife.</t>
  </si>
  <si>
    <t xml:space="preserve">Litter </t>
  </si>
  <si>
    <t>Nuisance, loss of amenity and harm to animal health</t>
  </si>
  <si>
    <t>Local residents often sensitive to litter however the waste type is limited to end-of-life tyres only, all tyre treatment will be within a building, except for manual sorting of casings, the activity is unlikely to generate windblown litter.</t>
  </si>
  <si>
    <t>As above. Appropriate measures could include clearing litter arising from the activities from affected areas outside the site.</t>
  </si>
  <si>
    <t>Waste, litter and mud on local roads</t>
  </si>
  <si>
    <t>Nuisance, loss of amenity, road traffic accidents.</t>
  </si>
  <si>
    <t>Vehicles entering and leaving site.</t>
  </si>
  <si>
    <t>Road safety, local residents often sensitive to mud on roads however the waste type is limited to end-of-life tyres only, all tyre treatment will be within a building, except for manual sorting of casings, the activity is unlikely to generate windblown litter, waste will only be stored on surfaced areas, the activities are unlikely to cause mud, all waste will be kept securely</t>
  </si>
  <si>
    <t>As above. Appropriate measures could include clearing waste, litter and mud arising from the activities from affected areas outside the site.</t>
  </si>
  <si>
    <t>Odour</t>
  </si>
  <si>
    <t>Nuisance, loss of amenity</t>
  </si>
  <si>
    <t>Local residents often sensitive to odour. However the waste type is limited to end-of-life tyres, which do not degrade quickly and are unlikely to be odorous, 
the rules limit the maximum quantity and length of time tyres can be stored, all tyre treatment will be within a building, except for manual sorting of casings.</t>
  </si>
  <si>
    <t>To manage the risk we may require management system improvements. Taking this action will control the risk.</t>
  </si>
  <si>
    <t>Noise and vibration</t>
  </si>
  <si>
    <t>Nuisance, loss of amenity, loss of sleep.</t>
  </si>
  <si>
    <t xml:space="preserve">Noise through the air and vibration through the ground. </t>
  </si>
  <si>
    <t>Medium</t>
  </si>
  <si>
    <t>Local residents often sensitive to noise and vibration however all tyre treatment will be within a building, except for manual sorting of casings,  emissions of noise and vibration will be minimised through the management system</t>
  </si>
  <si>
    <t>SR - emissions shall be free from noise and vibration......  SR (if required) - noise and vibration management plan. Noise restricted by treatement limited to being in buildings.</t>
  </si>
  <si>
    <t>Scavenging animals and scavenging birds</t>
  </si>
  <si>
    <t>Harm to human health - from waste carried off site and faeces. Nuisance and loss of amenity.</t>
  </si>
  <si>
    <t>Air transport and over land</t>
  </si>
  <si>
    <t>Waste type allowed is not likely to attract scavenging animals and birds.</t>
  </si>
  <si>
    <t>SR - emissions of substances not controlled by emission limits (including those from scavenging animals, scavenging birds and other pests) shall not cause pollution.</t>
  </si>
  <si>
    <t>Pests (e.g. flies)</t>
  </si>
  <si>
    <t>Harm to human health, nuisance, loss of amenity</t>
  </si>
  <si>
    <t>Waste type allowed is not likely to attract pests.</t>
  </si>
  <si>
    <t>Local human population and local environment</t>
  </si>
  <si>
    <t>Flooding of site</t>
  </si>
  <si>
    <t>If waste is washed off site it may contaminate buildings / gardens / natural habitats downstream.</t>
  </si>
  <si>
    <t>Flood waters</t>
  </si>
  <si>
    <t>Permitted waste types are non-hazardous so any waste washed off site will add to the volume of the local post-flood clean up workload, rather than the hazard. We have set a limit to the maximum quantity of waste allowed on site to reduce this risk.</t>
  </si>
  <si>
    <t>SR - management system (will include flood risk management). To manage the risk we may require management system improvements. Taking this action will control the risk.</t>
  </si>
  <si>
    <t>Local human population and / or livestock after gaining unauthorised access to the waste operation</t>
  </si>
  <si>
    <t>All on-site hazards: wastes; machinery and vehicles.</t>
  </si>
  <si>
    <t>Bodily injury</t>
  </si>
  <si>
    <t>Direct physical contact</t>
  </si>
  <si>
    <t>Permitted waste types are non-hazardous so only a medium magnitude risk is estimated.</t>
  </si>
  <si>
    <t>SR - activities shall be managed and operated in accordance with a management system (will include site security measures to prevent unauthorised access). To manage the risk we may require management system improvements. Taking this action will control the risk.</t>
  </si>
  <si>
    <t>Local human population and local environment.</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</si>
  <si>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</si>
  <si>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</si>
  <si>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</si>
  <si>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Permitted waste types are non-hazardous although they are flammable so a medium magnitude risk is estimated.</t>
  </si>
  <si>
    <t>As above. SR - management system (will include fire and spillages). Fire risk to be managed via the Fire Prevention and Mitigation Plan. Permitted activities do not include the burning of waste.</t>
  </si>
  <si>
    <t>Accidental fire causing the release of polluting materials to air (smoke or fumes), water or land.</t>
  </si>
  <si>
    <t>Respiratory irritation, illness and nuisance to local population.  Injury to staff or firefighters. Pollution of water or land.</t>
  </si>
  <si>
    <t>As above.</t>
  </si>
  <si>
    <t>All surface waters close to and downstream of site.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</si>
  <si>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</si>
  <si>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</si>
  <si>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</si>
  <si>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Permitted waste types are non-hazardous, do not include sludges or liquids, and are not biodegradable.</t>
  </si>
  <si>
    <t>The waste type is limited to end-of-life tyres only, all potentially polluting liquids will have secondary containment, the site will not be located within a groundwater source protection zone 1 or within 50 metres of springs, wells or boreholes used for drinking water, the fire prevention plan will contain measures for dealing with firewater</t>
  </si>
  <si>
    <t>Chronic effects: deterioration of water quality</t>
  </si>
  <si>
    <t>As above.  Indirect run-off via the soil layer</t>
  </si>
  <si>
    <t xml:space="preserve">Abstraction from watercourse downstream of facility (for agricultural or potable use). </t>
  </si>
  <si>
    <t>Acute effects, closure of abstraction intakes.</t>
  </si>
  <si>
    <t>Direct run-off from site across ground surface, via surface water drains, ditches etc. then abstraction.</t>
  </si>
  <si>
    <t>Groundwater</t>
  </si>
  <si>
    <t>Chronic effects: contamination of groundwater, requiring treatment of water or closure of borehole.</t>
  </si>
  <si>
    <t>Transport through soil/groundwater then extraction at borehole.</t>
  </si>
  <si>
    <t>Contaminated waters used for recreational purposes</t>
  </si>
  <si>
    <t>Harm to human health - skin damage or gastro-intestinal illness.</t>
  </si>
  <si>
    <t>Direct contact or ingestion</t>
  </si>
  <si>
    <t xml:space="preserve">Protected sites -  European sites and SSSIs  </t>
  </si>
  <si>
    <t>Any</t>
  </si>
  <si>
    <t>Harm to protected site through toxic contamination, nutrient enrichment, smothering, disturbance, predation etc.</t>
  </si>
  <si>
    <t>Waste operations can cause harm to and deterioration of nature conservation sites however these activities are not allowed within a certain distance of these receptors, emission and pollution controls are required as set out in other risks</t>
  </si>
  <si>
    <t>SR - activities shall not be carried out within 200m of a European Site or SSSI. SR - Activities giving rise to pollution or emissions risks to be controlled via the management system.</t>
  </si>
  <si>
    <t xml:space="preserve">Notes: </t>
  </si>
  <si>
    <t xml:space="preserve">Red triangle indicates comment containing supporting information </t>
  </si>
  <si>
    <t xml:space="preserve">Yellow columns contain drop down menus that allow automatic evaluation of risk in green column </t>
  </si>
  <si>
    <t>High</t>
  </si>
  <si>
    <t>Generic risk assessment for standard rules set number SR2024 No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</si>
</sst>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b/>
      <sz val="10"/>
      <name val="Arial"/>
    </font>
    <font>
      <b/>
      <sz val="12"/>
      <name val="Arial"/>
      <family val="2"/>
    </font>
    <font>
      <sz val="12"/>
      <name val="Arial"/>
      <family val="2"/>
    </font>
    <font>
      <b/>
      <sz val="12"/>
      <name val="Arial"/>
    </font>
    <font>
      <b/>
      <sz val="14"/>
      <name val="Arial"/>
    </font>
    <font>
      <b/>
      <sz val="14"/>
      <name val="Arial"/>
      <family val="2"/>
    </font>
    <font>
      <b/>
      <sz val="10"/>
      <name val="Arial"/>
      <family val="2"/>
    </font>
    <font>
      <sz val="10"/>
      <name val="Arial"/>
      <family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s>
  <borders count="29">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76">
    <xf numFmtId="0" fontId="0" fillId="0" borderId="0" xfId="0"/>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center"/>
    </xf>
    <xf numFmtId="0" fontId="0" fillId="0" borderId="8" xfId="0" applyBorder="1"/>
    <xf numFmtId="0" fontId="0" fillId="2" borderId="9" xfId="0" applyFill="1" applyBorder="1" applyAlignment="1">
      <alignment horizontal="centerContinuous" vertical="top"/>
    </xf>
    <xf numFmtId="0" fontId="4" fillId="2" borderId="10" xfId="0" applyFont="1" applyFill="1" applyBorder="1" applyAlignment="1">
      <alignment vertical="center"/>
    </xf>
    <xf numFmtId="0" fontId="4" fillId="2" borderId="9" xfId="0" applyFont="1" applyFill="1" applyBorder="1" applyAlignment="1">
      <alignment horizontal="centerContinuous" vertical="center"/>
    </xf>
    <xf numFmtId="0" fontId="4" fillId="2" borderId="9" xfId="0" applyFont="1" applyFill="1" applyBorder="1" applyAlignment="1">
      <alignment vertical="center"/>
    </xf>
    <xf numFmtId="0" fontId="2"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6" fillId="0" borderId="0" xfId="0" applyFont="1"/>
    <xf numFmtId="0" fontId="0" fillId="3" borderId="0" xfId="0" applyFill="1"/>
    <xf numFmtId="0" fontId="0" fillId="4" borderId="0" xfId="0" applyFill="1"/>
    <xf numFmtId="0" fontId="0" fillId="5" borderId="0" xfId="0" applyFill="1"/>
    <xf numFmtId="0" fontId="0" fillId="6" borderId="0" xfId="0" applyFill="1"/>
    <xf numFmtId="2" fontId="0" fillId="0" borderId="0" xfId="0" applyNumberFormat="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xf numFmtId="0" fontId="0" fillId="7" borderId="15" xfId="0" applyFill="1" applyBorder="1"/>
    <xf numFmtId="0" fontId="0" fillId="7" borderId="16" xfId="0" applyFill="1" applyBorder="1"/>
    <xf numFmtId="0" fontId="2" fillId="7" borderId="0" xfId="0" applyFont="1" applyFill="1"/>
    <xf numFmtId="0" fontId="3" fillId="7" borderId="0" xfId="0" applyFont="1" applyFill="1"/>
    <xf numFmtId="0" fontId="5" fillId="7" borderId="0" xfId="0" applyFont="1" applyFill="1"/>
    <xf numFmtId="0" fontId="4" fillId="7" borderId="0" xfId="0" applyFont="1" applyFill="1"/>
    <xf numFmtId="0" fontId="7" fillId="0" borderId="0" xfId="0" applyFont="1"/>
    <xf numFmtId="0" fontId="7" fillId="0" borderId="0" xfId="0" applyFont="1" applyAlignment="1">
      <alignment horizontal="left"/>
    </xf>
    <xf numFmtId="0" fontId="2" fillId="0" borderId="0" xfId="0" applyFont="1"/>
    <xf numFmtId="0" fontId="7" fillId="0" borderId="0" xfId="0" applyFont="1" applyAlignment="1">
      <alignment horizontal="right"/>
    </xf>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1" fillId="2" borderId="19" xfId="0" applyFont="1" applyFill="1" applyBorder="1" applyAlignment="1">
      <alignment horizontal="center" vertical="top" wrapText="1"/>
    </xf>
    <xf numFmtId="0" fontId="1" fillId="3" borderId="20" xfId="0" applyFont="1" applyFill="1" applyBorder="1" applyAlignment="1">
      <alignment vertical="top" wrapText="1"/>
    </xf>
    <xf numFmtId="0" fontId="0" fillId="0" borderId="0" xfId="0" applyAlignment="1" applyProtection="1">
      <alignment vertical="top" wrapText="1"/>
      <protection locked="0"/>
    </xf>
    <xf numFmtId="0" fontId="0" fillId="5" borderId="21"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5" borderId="26" xfId="0" applyFill="1" applyBorder="1" applyAlignment="1" applyProtection="1">
      <alignment vertical="top" wrapText="1"/>
      <protection locked="0"/>
    </xf>
    <xf numFmtId="0" fontId="0" fillId="5" borderId="27" xfId="0" applyFill="1" applyBorder="1" applyAlignment="1" applyProtection="1">
      <alignment vertical="top" wrapText="1"/>
      <protection locked="0"/>
    </xf>
    <xf numFmtId="0" fontId="1" fillId="8" borderId="24" xfId="0" applyFont="1" applyFill="1" applyBorder="1" applyAlignment="1" applyProtection="1">
      <alignment vertical="top" wrapText="1"/>
      <protection locked="0"/>
    </xf>
    <xf numFmtId="0" fontId="0" fillId="0" borderId="28" xfId="0" applyBorder="1" applyAlignment="1" applyProtection="1">
      <alignment vertical="top" wrapText="1"/>
      <protection locked="0"/>
    </xf>
    <xf numFmtId="0" fontId="8" fillId="0" borderId="0" xfId="0" applyFont="1" applyAlignment="1">
      <alignment vertical="top"/>
    </xf>
    <xf numFmtId="0" fontId="8" fillId="5" borderId="17" xfId="0" applyFont="1" applyFill="1" applyBorder="1" applyAlignment="1" applyProtection="1">
      <alignment vertical="top" wrapText="1"/>
      <protection locked="0"/>
    </xf>
    <xf numFmtId="0" fontId="8" fillId="5" borderId="18" xfId="0" applyFont="1" applyFill="1" applyBorder="1" applyAlignment="1" applyProtection="1">
      <alignment vertical="top" wrapText="1"/>
      <protection locked="0"/>
    </xf>
    <xf numFmtId="0" fontId="7" fillId="8" borderId="6" xfId="0" applyFont="1" applyFill="1" applyBorder="1" applyAlignment="1" applyProtection="1">
      <alignment vertical="top" wrapText="1"/>
      <protection locked="0"/>
    </xf>
    <xf numFmtId="0" fontId="8" fillId="0" borderId="0" xfId="0" applyFont="1"/>
    <xf numFmtId="0" fontId="8" fillId="0" borderId="12"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6" xfId="0" applyFont="1" applyBorder="1" applyAlignment="1" applyProtection="1">
      <alignment vertical="top" wrapText="1"/>
      <protection locked="0"/>
    </xf>
    <xf numFmtId="0" fontId="8" fillId="0" borderId="7" xfId="0" applyFont="1" applyBorder="1" applyAlignment="1" applyProtection="1">
      <alignment vertical="top" wrapText="1"/>
      <protection locked="0"/>
    </xf>
    <xf numFmtId="0" fontId="8" fillId="0" borderId="13" xfId="0" applyFont="1" applyBorder="1" applyAlignment="1" applyProtection="1">
      <alignment vertical="top" wrapText="1"/>
      <protection locked="0"/>
    </xf>
    <xf numFmtId="0" fontId="8" fillId="0" borderId="0" xfId="0" applyFont="1" applyAlignment="1" applyProtection="1">
      <alignment vertical="top" wrapText="1"/>
      <protection locked="0"/>
    </xf>
    <xf numFmtId="0" fontId="3" fillId="0" borderId="0" xfId="0" applyFont="1"/>
    <xf numFmtId="0" fontId="8" fillId="0" borderId="0" xfId="0" applyFont="1" applyAlignment="1">
      <alignment vertical="top" wrapText="1"/>
    </xf>
    <xf numFmtId="15" fontId="0" fillId="0" borderId="15" xfId="0" applyNumberFormat="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8" fillId="9" borderId="15" xfId="0" applyFont="1"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9" borderId="16" xfId="0" applyFill="1" applyBorder="1" applyAlignment="1" applyProtection="1">
      <alignment vertical="top" wrapText="1"/>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21"/>
  <sheetViews>
    <sheetView tabSelected="1" topLeftCell="B1" zoomScale="75" zoomScaleNormal="75" workbookViewId="0">
      <selection activeCell="J20" sqref="J20"/>
    </sheetView>
  </sheetViews>
  <sheetFormatPr defaultRowHeight="12.45" x14ac:dyDescent="0.3"/>
  <cols>
    <col min="1" max="1" width="0" hidden="1" customWidth="1"/>
    <col min="2" max="2" width="16.69140625" customWidth="1"/>
    <col min="3" max="3" width="16.84375" customWidth="1"/>
    <col min="4" max="5" width="16.69140625" customWidth="1"/>
    <col min="6" max="6" width="11.84375" customWidth="1"/>
    <col min="7" max="7" width="9.69140625" customWidth="1"/>
    <col min="8" max="8" width="11.3046875" customWidth="1"/>
    <col min="9" max="9" width="48.84375" customWidth="1"/>
    <col min="10" max="10" width="41" customWidth="1"/>
    <col min="11" max="11" width="16.69140625" customWidth="1"/>
  </cols>
  <sheetData>
    <row r="2" spans="2:11" ht="17.600000000000001" x14ac:dyDescent="0.4">
      <c r="B2" s="16" t="s">
        <v>142</v>
      </c>
      <c r="C2" s="16"/>
      <c r="D2" s="16"/>
      <c r="E2" s="68"/>
    </row>
    <row r="3" spans="2:11" ht="12.75" customHeight="1" x14ac:dyDescent="0.4">
      <c r="B3" s="33"/>
      <c r="C3" s="33"/>
      <c r="D3" s="33"/>
      <c r="E3" s="34"/>
      <c r="F3" s="30"/>
      <c r="G3" s="30"/>
      <c r="H3" s="30"/>
      <c r="I3" s="30"/>
      <c r="J3" s="30"/>
      <c r="K3" s="30"/>
    </row>
    <row r="4" spans="2:11" ht="15.45" x14ac:dyDescent="0.4">
      <c r="B4" s="33" t="s">
        <v>0</v>
      </c>
      <c r="C4" s="33"/>
      <c r="D4" s="33"/>
      <c r="E4" s="34"/>
      <c r="F4" s="72" t="s">
        <v>1</v>
      </c>
      <c r="G4" s="72"/>
      <c r="H4" s="72"/>
      <c r="I4" s="72"/>
      <c r="J4" s="72"/>
      <c r="K4" s="31"/>
    </row>
    <row r="5" spans="2:11" ht="9.75" customHeight="1" x14ac:dyDescent="0.4">
      <c r="B5" s="33"/>
      <c r="C5" s="33"/>
      <c r="D5" s="33"/>
      <c r="E5" s="34"/>
      <c r="F5" s="30"/>
      <c r="G5" s="30"/>
      <c r="H5" s="30"/>
      <c r="I5" s="30"/>
      <c r="J5" s="30"/>
      <c r="K5" s="30"/>
    </row>
    <row r="6" spans="2:11" ht="15.45" x14ac:dyDescent="0.4">
      <c r="B6" s="33" t="s">
        <v>2</v>
      </c>
      <c r="C6" s="34"/>
      <c r="D6" s="34"/>
      <c r="E6" s="34"/>
      <c r="F6" s="72" t="s">
        <v>3</v>
      </c>
      <c r="G6" s="72"/>
      <c r="H6" s="72"/>
      <c r="I6" s="72"/>
      <c r="J6" s="72"/>
      <c r="K6" s="31"/>
    </row>
    <row r="7" spans="2:11" ht="9.75" customHeight="1" x14ac:dyDescent="0.4">
      <c r="B7" s="35"/>
      <c r="C7" s="30"/>
      <c r="D7" s="30"/>
      <c r="E7" s="30"/>
      <c r="F7" s="30"/>
      <c r="G7" s="30"/>
      <c r="H7" s="30"/>
      <c r="I7" s="30"/>
      <c r="J7" s="30"/>
      <c r="K7" s="30"/>
    </row>
    <row r="8" spans="2:11" ht="15.75" customHeight="1" x14ac:dyDescent="0.4">
      <c r="B8" s="33" t="s">
        <v>4</v>
      </c>
      <c r="C8" s="34"/>
      <c r="D8" s="34"/>
      <c r="E8" s="34"/>
      <c r="F8" s="73" t="s">
        <v>5</v>
      </c>
      <c r="G8" s="74"/>
      <c r="H8" s="74"/>
      <c r="I8" s="74"/>
      <c r="J8" s="74"/>
      <c r="K8" s="31"/>
    </row>
    <row r="9" spans="2:11" ht="10.5" customHeight="1" x14ac:dyDescent="0.3">
      <c r="B9" s="30"/>
      <c r="C9" s="30"/>
      <c r="D9" s="30"/>
      <c r="E9" s="30"/>
      <c r="F9" s="30"/>
      <c r="G9" s="30"/>
      <c r="H9" s="30"/>
      <c r="I9" s="30"/>
      <c r="J9" s="30"/>
      <c r="K9" s="30"/>
    </row>
    <row r="10" spans="2:11" ht="15.45" x14ac:dyDescent="0.4">
      <c r="B10" s="36" t="s">
        <v>6</v>
      </c>
      <c r="C10" s="30"/>
      <c r="D10" s="30"/>
      <c r="E10" s="30"/>
      <c r="F10" s="75" t="s">
        <v>7</v>
      </c>
      <c r="G10" s="75"/>
      <c r="H10" s="75"/>
      <c r="I10" s="75"/>
      <c r="J10" s="75"/>
      <c r="K10" s="32"/>
    </row>
    <row r="11" spans="2:11" ht="11.25" customHeight="1" x14ac:dyDescent="0.4">
      <c r="B11" s="36"/>
      <c r="C11" s="30"/>
      <c r="D11" s="30"/>
      <c r="E11" s="30"/>
      <c r="F11" s="30"/>
      <c r="G11" s="30"/>
      <c r="H11" s="33"/>
      <c r="I11" s="30"/>
      <c r="J11" s="30"/>
      <c r="K11" s="30"/>
    </row>
    <row r="12" spans="2:11" ht="15.45" x14ac:dyDescent="0.4">
      <c r="B12" s="33" t="s">
        <v>8</v>
      </c>
      <c r="C12" s="30"/>
      <c r="D12" s="30"/>
      <c r="E12" s="30"/>
      <c r="F12" s="70">
        <v>45489</v>
      </c>
      <c r="G12" s="71"/>
      <c r="H12" s="71"/>
      <c r="I12" s="71"/>
      <c r="J12" s="71"/>
      <c r="K12" s="31"/>
    </row>
    <row r="13" spans="2:11" ht="15.45" x14ac:dyDescent="0.4">
      <c r="B13" s="33"/>
      <c r="C13" s="30"/>
      <c r="D13" s="30"/>
      <c r="E13" s="30"/>
      <c r="F13" s="30"/>
      <c r="G13" s="30"/>
      <c r="H13" s="33"/>
      <c r="I13" s="30"/>
      <c r="J13" s="30"/>
      <c r="K13" s="30"/>
    </row>
    <row r="14" spans="2:11" ht="15.45" x14ac:dyDescent="0.4">
      <c r="B14" s="39"/>
      <c r="C14" t="s">
        <v>9</v>
      </c>
      <c r="H14" s="39"/>
    </row>
    <row r="15" spans="2:11" ht="15.45" x14ac:dyDescent="0.4">
      <c r="B15" s="39"/>
      <c r="C15" t="s">
        <v>10</v>
      </c>
      <c r="D15" s="61" t="s">
        <v>11</v>
      </c>
      <c r="H15" s="39"/>
    </row>
    <row r="16" spans="2:11" x14ac:dyDescent="0.3">
      <c r="D16" t="s">
        <v>12</v>
      </c>
    </row>
    <row r="17" spans="1:11" x14ac:dyDescent="0.3">
      <c r="C17" t="s">
        <v>13</v>
      </c>
      <c r="D17" t="s">
        <v>14</v>
      </c>
    </row>
    <row r="18" spans="1:11" x14ac:dyDescent="0.3">
      <c r="C18" t="s">
        <v>15</v>
      </c>
      <c r="D18" s="61" t="s">
        <v>16</v>
      </c>
    </row>
    <row r="19" spans="1:11" x14ac:dyDescent="0.3">
      <c r="C19" t="s">
        <v>17</v>
      </c>
      <c r="D19" t="s">
        <v>18</v>
      </c>
    </row>
    <row r="20" spans="1:11" x14ac:dyDescent="0.3">
      <c r="C20" t="s">
        <v>19</v>
      </c>
      <c r="D20" t="s">
        <v>20</v>
      </c>
    </row>
    <row r="21" spans="1:11" x14ac:dyDescent="0.3">
      <c r="C21" t="s">
        <v>21</v>
      </c>
      <c r="D21" t="s">
        <v>22</v>
      </c>
    </row>
    <row r="22" spans="1:11" x14ac:dyDescent="0.3">
      <c r="D22" t="s">
        <v>23</v>
      </c>
    </row>
    <row r="23" spans="1:11" x14ac:dyDescent="0.3">
      <c r="C23" t="s">
        <v>24</v>
      </c>
      <c r="D23" t="s">
        <v>25</v>
      </c>
    </row>
    <row r="24" spans="1:11" x14ac:dyDescent="0.3">
      <c r="D24" t="s">
        <v>26</v>
      </c>
    </row>
    <row r="25" spans="1:11" x14ac:dyDescent="0.3">
      <c r="C25" t="s">
        <v>27</v>
      </c>
      <c r="D25" t="s">
        <v>28</v>
      </c>
    </row>
    <row r="26" spans="1:11" x14ac:dyDescent="0.3">
      <c r="C26" s="57"/>
      <c r="D26" s="69"/>
      <c r="E26" s="69"/>
      <c r="F26" s="69"/>
      <c r="G26" s="69"/>
      <c r="H26" s="69"/>
      <c r="I26" s="69"/>
      <c r="J26" s="69"/>
      <c r="K26" s="69"/>
    </row>
    <row r="27" spans="1:11" x14ac:dyDescent="0.3">
      <c r="C27" t="s">
        <v>29</v>
      </c>
      <c r="D27" t="s">
        <v>30</v>
      </c>
    </row>
    <row r="28" spans="1:11" ht="12.9" thickBot="1" x14ac:dyDescent="0.35"/>
    <row r="29" spans="1:11" ht="28.5" customHeight="1" thickTop="1" x14ac:dyDescent="0.3">
      <c r="A29" s="1"/>
      <c r="B29" s="14" t="s">
        <v>31</v>
      </c>
      <c r="C29" s="10"/>
      <c r="D29" s="10"/>
      <c r="E29" s="10"/>
      <c r="F29" s="11"/>
      <c r="G29" s="12" t="s">
        <v>32</v>
      </c>
      <c r="H29" s="12"/>
      <c r="I29" s="13"/>
      <c r="J29" s="14" t="s">
        <v>33</v>
      </c>
      <c r="K29" s="15"/>
    </row>
    <row r="30" spans="1:11" ht="24.9" x14ac:dyDescent="0.3">
      <c r="B30" s="2" t="s">
        <v>34</v>
      </c>
      <c r="C30" s="3" t="s">
        <v>35</v>
      </c>
      <c r="D30" s="3" t="s">
        <v>36</v>
      </c>
      <c r="E30" s="4" t="s">
        <v>37</v>
      </c>
      <c r="F30" s="2" t="s">
        <v>38</v>
      </c>
      <c r="G30" s="3" t="s">
        <v>39</v>
      </c>
      <c r="H30" s="3" t="s">
        <v>40</v>
      </c>
      <c r="I30" s="4" t="s">
        <v>41</v>
      </c>
      <c r="J30" s="2" t="s">
        <v>42</v>
      </c>
      <c r="K30" s="43" t="s">
        <v>43</v>
      </c>
    </row>
    <row r="31" spans="1:11" ht="121.5" customHeight="1" x14ac:dyDescent="0.3">
      <c r="B31" s="5" t="s">
        <v>44</v>
      </c>
      <c r="C31" s="6" t="s">
        <v>45</v>
      </c>
      <c r="D31" s="6" t="s">
        <v>46</v>
      </c>
      <c r="E31" s="7" t="s">
        <v>47</v>
      </c>
      <c r="F31" s="5" t="s">
        <v>48</v>
      </c>
      <c r="G31" s="6" t="s">
        <v>49</v>
      </c>
      <c r="H31" s="6" t="s">
        <v>50</v>
      </c>
      <c r="I31" s="7" t="s">
        <v>51</v>
      </c>
      <c r="J31" s="5" t="s">
        <v>52</v>
      </c>
      <c r="K31" s="44" t="s">
        <v>53</v>
      </c>
    </row>
    <row r="32" spans="1:11" ht="87" x14ac:dyDescent="0.3">
      <c r="A32" s="27"/>
      <c r="B32" s="22" t="s">
        <v>54</v>
      </c>
      <c r="C32" s="23" t="s">
        <v>55</v>
      </c>
      <c r="D32" s="23" t="s">
        <v>56</v>
      </c>
      <c r="E32" s="24" t="s">
        <v>57</v>
      </c>
      <c r="F32" s="58" t="s">
        <v>58</v>
      </c>
      <c r="G32" s="59" t="s">
        <v>58</v>
      </c>
      <c r="H32" s="60" t="s">
        <v>58</v>
      </c>
      <c r="I32" s="24" t="s">
        <v>59</v>
      </c>
      <c r="J32" s="63" t="s">
        <v>60</v>
      </c>
      <c r="K32" s="28" t="s">
        <v>58</v>
      </c>
    </row>
    <row r="33" spans="1:11" ht="49.75" x14ac:dyDescent="0.3">
      <c r="A33" s="27"/>
      <c r="B33" s="22" t="s">
        <v>54</v>
      </c>
      <c r="C33" s="23" t="s">
        <v>61</v>
      </c>
      <c r="D33" s="23" t="s">
        <v>62</v>
      </c>
      <c r="E33" s="24" t="s">
        <v>63</v>
      </c>
      <c r="F33" s="41" t="s">
        <v>58</v>
      </c>
      <c r="G33" s="42" t="s">
        <v>58</v>
      </c>
      <c r="H33" s="47" t="s">
        <v>58</v>
      </c>
      <c r="I33" s="24" t="s">
        <v>64</v>
      </c>
      <c r="J33" s="22" t="s">
        <v>65</v>
      </c>
      <c r="K33" s="28" t="s">
        <v>66</v>
      </c>
    </row>
    <row r="34" spans="1:11" ht="49.75" x14ac:dyDescent="0.3">
      <c r="A34" s="27"/>
      <c r="B34" s="22" t="s">
        <v>67</v>
      </c>
      <c r="C34" s="23" t="s">
        <v>68</v>
      </c>
      <c r="D34" s="23" t="s">
        <v>69</v>
      </c>
      <c r="E34" s="24" t="s">
        <v>63</v>
      </c>
      <c r="F34" s="41" t="s">
        <v>58</v>
      </c>
      <c r="G34" s="42" t="s">
        <v>58</v>
      </c>
      <c r="H34" s="47" t="s">
        <v>58</v>
      </c>
      <c r="I34" s="24" t="s">
        <v>70</v>
      </c>
      <c r="J34" s="22" t="s">
        <v>71</v>
      </c>
      <c r="K34" s="28" t="s">
        <v>66</v>
      </c>
    </row>
    <row r="35" spans="1:11" ht="87" x14ac:dyDescent="0.3">
      <c r="A35" s="27"/>
      <c r="B35" s="22" t="s">
        <v>54</v>
      </c>
      <c r="C35" s="23" t="s">
        <v>72</v>
      </c>
      <c r="D35" s="23" t="s">
        <v>73</v>
      </c>
      <c r="E35" s="24" t="s">
        <v>74</v>
      </c>
      <c r="F35" s="41" t="s">
        <v>58</v>
      </c>
      <c r="G35" s="42" t="s">
        <v>58</v>
      </c>
      <c r="H35" s="47" t="s">
        <v>58</v>
      </c>
      <c r="I35" s="24" t="s">
        <v>75</v>
      </c>
      <c r="J35" s="22" t="s">
        <v>76</v>
      </c>
      <c r="K35" s="28" t="s">
        <v>58</v>
      </c>
    </row>
    <row r="36" spans="1:11" ht="74.599999999999994" x14ac:dyDescent="0.3">
      <c r="A36" s="27"/>
      <c r="B36" s="22" t="s">
        <v>54</v>
      </c>
      <c r="C36" s="23" t="s">
        <v>77</v>
      </c>
      <c r="D36" s="23" t="s">
        <v>78</v>
      </c>
      <c r="E36" s="24" t="s">
        <v>57</v>
      </c>
      <c r="F36" s="41" t="s">
        <v>58</v>
      </c>
      <c r="G36" s="42" t="s">
        <v>58</v>
      </c>
      <c r="H36" s="47" t="s">
        <v>58</v>
      </c>
      <c r="I36" s="24" t="s">
        <v>79</v>
      </c>
      <c r="J36" s="63" t="s">
        <v>80</v>
      </c>
      <c r="K36" s="28" t="s">
        <v>58</v>
      </c>
    </row>
    <row r="37" spans="1:11" ht="49.75" x14ac:dyDescent="0.3">
      <c r="A37" s="27"/>
      <c r="B37" s="22" t="s">
        <v>54</v>
      </c>
      <c r="C37" s="23" t="s">
        <v>81</v>
      </c>
      <c r="D37" s="23" t="s">
        <v>82</v>
      </c>
      <c r="E37" s="24" t="s">
        <v>83</v>
      </c>
      <c r="F37" s="41" t="s">
        <v>84</v>
      </c>
      <c r="G37" s="42" t="s">
        <v>84</v>
      </c>
      <c r="H37" s="47" t="s">
        <v>84</v>
      </c>
      <c r="I37" s="24" t="s">
        <v>85</v>
      </c>
      <c r="J37" s="22" t="s">
        <v>86</v>
      </c>
      <c r="K37" s="28" t="s">
        <v>58</v>
      </c>
    </row>
    <row r="38" spans="1:11" ht="62.15" x14ac:dyDescent="0.3">
      <c r="A38" s="27"/>
      <c r="B38" s="22" t="s">
        <v>54</v>
      </c>
      <c r="C38" s="23" t="s">
        <v>87</v>
      </c>
      <c r="D38" s="64" t="s">
        <v>88</v>
      </c>
      <c r="E38" s="24" t="s">
        <v>89</v>
      </c>
      <c r="F38" s="41" t="s">
        <v>58</v>
      </c>
      <c r="G38" s="42" t="s">
        <v>58</v>
      </c>
      <c r="H38" s="47" t="s">
        <v>58</v>
      </c>
      <c r="I38" s="24" t="s">
        <v>90</v>
      </c>
      <c r="J38" s="22" t="s">
        <v>91</v>
      </c>
      <c r="K38" s="28" t="s">
        <v>66</v>
      </c>
    </row>
    <row r="39" spans="1:11" ht="49.75" x14ac:dyDescent="0.3">
      <c r="A39" s="27"/>
      <c r="B39" s="22" t="s">
        <v>54</v>
      </c>
      <c r="C39" s="23" t="s">
        <v>92</v>
      </c>
      <c r="D39" s="23" t="s">
        <v>93</v>
      </c>
      <c r="E39" s="24" t="s">
        <v>89</v>
      </c>
      <c r="F39" s="58" t="s">
        <v>58</v>
      </c>
      <c r="G39" s="59" t="s">
        <v>58</v>
      </c>
      <c r="H39" s="60" t="s">
        <v>58</v>
      </c>
      <c r="I39" s="24" t="s">
        <v>94</v>
      </c>
      <c r="J39" s="22" t="s">
        <v>91</v>
      </c>
      <c r="K39" s="28" t="s">
        <v>58</v>
      </c>
    </row>
    <row r="40" spans="1:11" ht="74.599999999999994" x14ac:dyDescent="0.3">
      <c r="A40" s="27"/>
      <c r="B40" s="22" t="s">
        <v>95</v>
      </c>
      <c r="C40" s="23" t="s">
        <v>96</v>
      </c>
      <c r="D40" s="23" t="s">
        <v>97</v>
      </c>
      <c r="E40" s="24" t="s">
        <v>98</v>
      </c>
      <c r="F40" s="41" t="s">
        <v>58</v>
      </c>
      <c r="G40" s="42" t="s">
        <v>84</v>
      </c>
      <c r="H40" s="47" t="s">
        <v>58</v>
      </c>
      <c r="I40" s="65" t="s">
        <v>99</v>
      </c>
      <c r="J40" s="63" t="s">
        <v>100</v>
      </c>
      <c r="K40" s="66" t="s">
        <v>58</v>
      </c>
    </row>
    <row r="41" spans="1:11" ht="87" x14ac:dyDescent="0.3">
      <c r="A41" s="27"/>
      <c r="B41" s="22" t="s">
        <v>101</v>
      </c>
      <c r="C41" s="23" t="s">
        <v>102</v>
      </c>
      <c r="D41" s="23" t="s">
        <v>103</v>
      </c>
      <c r="E41" s="24" t="s">
        <v>104</v>
      </c>
      <c r="F41" s="41" t="s">
        <v>84</v>
      </c>
      <c r="G41" s="42" t="s">
        <v>84</v>
      </c>
      <c r="H41" s="47" t="s">
        <v>84</v>
      </c>
      <c r="I41" s="24" t="s">
        <v>105</v>
      </c>
      <c r="J41" s="63" t="s">
        <v>106</v>
      </c>
      <c r="K41" s="28" t="s">
        <v>58</v>
      </c>
    </row>
    <row r="42" spans="1:11" ht="99.45" x14ac:dyDescent="0.3">
      <c r="A42" s="27"/>
      <c r="B42" s="22" t="s">
        <v>107</v>
      </c>
      <c r="C42" s="23" t="s">
        <v>108</v>
      </c>
      <c r="D42" s="23" t="s">
        <v>109</v>
      </c>
      <c r="E42" s="24" t="s">
        <v>110</v>
      </c>
      <c r="F42" s="41" t="s">
        <v>84</v>
      </c>
      <c r="G42" s="42" t="s">
        <v>84</v>
      </c>
      <c r="H42" s="47" t="s">
        <v>84</v>
      </c>
      <c r="I42" s="65" t="s">
        <v>111</v>
      </c>
      <c r="J42" s="63" t="s">
        <v>112</v>
      </c>
      <c r="K42" s="28" t="s">
        <v>58</v>
      </c>
    </row>
    <row r="43" spans="1:11" ht="87" x14ac:dyDescent="0.3">
      <c r="A43" s="27"/>
      <c r="B43" s="22" t="s">
        <v>95</v>
      </c>
      <c r="C43" s="23" t="s">
        <v>113</v>
      </c>
      <c r="D43" s="23" t="s">
        <v>114</v>
      </c>
      <c r="E43" s="24" t="s">
        <v>115</v>
      </c>
      <c r="F43" s="41" t="s">
        <v>84</v>
      </c>
      <c r="G43" s="42" t="s">
        <v>84</v>
      </c>
      <c r="H43" s="47" t="s">
        <v>84</v>
      </c>
      <c r="I43" s="65" t="s">
        <v>111</v>
      </c>
      <c r="J43" s="63" t="s">
        <v>112</v>
      </c>
      <c r="K43" s="28" t="s">
        <v>58</v>
      </c>
    </row>
    <row r="44" spans="1:11" ht="87" x14ac:dyDescent="0.3">
      <c r="A44" s="27"/>
      <c r="B44" s="22" t="s">
        <v>116</v>
      </c>
      <c r="C44" s="23" t="s">
        <v>117</v>
      </c>
      <c r="D44" s="23" t="s">
        <v>118</v>
      </c>
      <c r="E44" s="24" t="s">
        <v>119</v>
      </c>
      <c r="F44" s="41" t="s">
        <v>58</v>
      </c>
      <c r="G44" s="42" t="s">
        <v>58</v>
      </c>
      <c r="H44" s="47" t="s">
        <v>58</v>
      </c>
      <c r="I44" s="24" t="s">
        <v>120</v>
      </c>
      <c r="J44" s="22" t="s">
        <v>121</v>
      </c>
      <c r="K44" s="28" t="s">
        <v>58</v>
      </c>
    </row>
    <row r="45" spans="1:11" ht="63.75" customHeight="1" x14ac:dyDescent="0.3">
      <c r="A45" s="27"/>
      <c r="B45" s="22" t="s">
        <v>116</v>
      </c>
      <c r="C45" s="23" t="s">
        <v>65</v>
      </c>
      <c r="D45" s="23" t="s">
        <v>122</v>
      </c>
      <c r="E45" s="24" t="s">
        <v>123</v>
      </c>
      <c r="F45" s="41" t="s">
        <v>58</v>
      </c>
      <c r="G45" s="42" t="s">
        <v>58</v>
      </c>
      <c r="H45" s="47" t="s">
        <v>58</v>
      </c>
      <c r="I45" s="24" t="s">
        <v>120</v>
      </c>
      <c r="J45" s="22" t="s">
        <v>61</v>
      </c>
      <c r="K45" s="28" t="s">
        <v>58</v>
      </c>
    </row>
    <row r="46" spans="1:11" ht="84.75" customHeight="1" x14ac:dyDescent="0.3">
      <c r="A46" s="27"/>
      <c r="B46" s="22" t="s">
        <v>124</v>
      </c>
      <c r="C46" s="23" t="s">
        <v>61</v>
      </c>
      <c r="D46" s="23" t="s">
        <v>125</v>
      </c>
      <c r="E46" s="24" t="s">
        <v>126</v>
      </c>
      <c r="F46" s="41" t="s">
        <v>58</v>
      </c>
      <c r="G46" s="42" t="s">
        <v>58</v>
      </c>
      <c r="H46" s="47" t="s">
        <v>58</v>
      </c>
      <c r="I46" s="24" t="s">
        <v>120</v>
      </c>
      <c r="J46" s="22" t="s">
        <v>61</v>
      </c>
      <c r="K46" s="28" t="s">
        <v>58</v>
      </c>
    </row>
    <row r="47" spans="1:11" ht="127.5" customHeight="1" thickBot="1" x14ac:dyDescent="0.35">
      <c r="A47" s="27"/>
      <c r="B47" s="25" t="s">
        <v>127</v>
      </c>
      <c r="C47" s="26" t="s">
        <v>61</v>
      </c>
      <c r="D47" s="26" t="s">
        <v>128</v>
      </c>
      <c r="E47" s="45" t="s">
        <v>129</v>
      </c>
      <c r="F47" s="48" t="s">
        <v>58</v>
      </c>
      <c r="G47" s="46" t="s">
        <v>58</v>
      </c>
      <c r="H47" s="49" t="s">
        <v>58</v>
      </c>
      <c r="I47" s="24" t="s">
        <v>120</v>
      </c>
      <c r="J47" s="22" t="s">
        <v>61</v>
      </c>
      <c r="K47" s="29" t="s">
        <v>58</v>
      </c>
    </row>
    <row r="48" spans="1:11" ht="127.5" customHeight="1" thickTop="1" thickBot="1" x14ac:dyDescent="0.35">
      <c r="A48" s="27"/>
      <c r="B48" s="50" t="s">
        <v>54</v>
      </c>
      <c r="C48" s="51" t="s">
        <v>130</v>
      </c>
      <c r="D48" s="51" t="s">
        <v>131</v>
      </c>
      <c r="E48" s="52" t="s">
        <v>132</v>
      </c>
      <c r="F48" s="53" t="s">
        <v>58</v>
      </c>
      <c r="G48" s="54" t="s">
        <v>58</v>
      </c>
      <c r="H48" s="55" t="s">
        <v>58</v>
      </c>
      <c r="I48" s="24" t="s">
        <v>120</v>
      </c>
      <c r="J48" s="22" t="s">
        <v>61</v>
      </c>
      <c r="K48" s="56" t="s">
        <v>66</v>
      </c>
    </row>
    <row r="49" spans="1:11" ht="115.5" customHeight="1" thickTop="1" thickBot="1" x14ac:dyDescent="0.35">
      <c r="A49" s="27"/>
      <c r="B49" s="25" t="s">
        <v>133</v>
      </c>
      <c r="C49" s="26" t="s">
        <v>134</v>
      </c>
      <c r="D49" s="26" t="s">
        <v>135</v>
      </c>
      <c r="E49" s="45" t="s">
        <v>134</v>
      </c>
      <c r="F49" s="41" t="s">
        <v>58</v>
      </c>
      <c r="G49" s="46" t="s">
        <v>58</v>
      </c>
      <c r="H49" s="47" t="s">
        <v>58</v>
      </c>
      <c r="I49" s="67" t="s">
        <v>136</v>
      </c>
      <c r="J49" s="62" t="s">
        <v>137</v>
      </c>
      <c r="K49" s="29" t="s">
        <v>58</v>
      </c>
    </row>
    <row r="50" spans="1:11" ht="12.9" thickTop="1" x14ac:dyDescent="0.3">
      <c r="A50" s="8"/>
      <c r="B50" s="9"/>
      <c r="C50" s="9"/>
      <c r="D50" s="9"/>
      <c r="E50" s="9"/>
      <c r="F50" s="9"/>
      <c r="G50" s="9"/>
      <c r="H50" s="9"/>
      <c r="I50" s="9"/>
      <c r="J50" s="9"/>
      <c r="K50" s="9"/>
    </row>
    <row r="51" spans="1:11" ht="15.45" x14ac:dyDescent="0.4">
      <c r="A51" s="8"/>
      <c r="B51" s="40" t="s">
        <v>138</v>
      </c>
      <c r="C51" t="s">
        <v>139</v>
      </c>
      <c r="H51" s="39"/>
    </row>
    <row r="52" spans="1:11" ht="15.45" x14ac:dyDescent="0.4">
      <c r="A52" s="8"/>
      <c r="B52" s="37"/>
      <c r="C52" t="s">
        <v>140</v>
      </c>
      <c r="H52" s="39"/>
    </row>
    <row r="53" spans="1:11" ht="15.45" x14ac:dyDescent="0.4">
      <c r="A53" s="8"/>
      <c r="B53" s="37"/>
      <c r="H53" s="39"/>
    </row>
    <row r="54" spans="1:11" ht="15.45" hidden="1" x14ac:dyDescent="0.4">
      <c r="A54" s="8"/>
      <c r="B54" s="37"/>
      <c r="H54" s="39"/>
    </row>
    <row r="55" spans="1:11" hidden="1" x14ac:dyDescent="0.3">
      <c r="A55" s="8"/>
    </row>
    <row r="56" spans="1:11" hidden="1" x14ac:dyDescent="0.3">
      <c r="A56" s="8"/>
      <c r="C56" s="38" t="s">
        <v>66</v>
      </c>
      <c r="D56" s="38" t="s">
        <v>58</v>
      </c>
      <c r="E56" s="38" t="s">
        <v>84</v>
      </c>
      <c r="F56" s="38" t="s">
        <v>141</v>
      </c>
    </row>
    <row r="57" spans="1:11" hidden="1" x14ac:dyDescent="0.3">
      <c r="A57" s="8"/>
      <c r="B57" s="37" t="s">
        <v>141</v>
      </c>
      <c r="C57" s="20">
        <v>4</v>
      </c>
      <c r="D57" s="19">
        <v>8</v>
      </c>
      <c r="E57" s="18">
        <v>12</v>
      </c>
      <c r="F57" s="18">
        <v>16</v>
      </c>
    </row>
    <row r="58" spans="1:11" hidden="1" x14ac:dyDescent="0.3">
      <c r="A58" s="8"/>
      <c r="B58" s="37" t="s">
        <v>84</v>
      </c>
      <c r="C58" s="20">
        <v>3</v>
      </c>
      <c r="D58" s="19">
        <v>6</v>
      </c>
      <c r="E58" s="19">
        <v>9</v>
      </c>
      <c r="F58" s="18">
        <v>12</v>
      </c>
    </row>
    <row r="59" spans="1:11" hidden="1" x14ac:dyDescent="0.3">
      <c r="A59" s="8"/>
      <c r="B59" s="37" t="s">
        <v>58</v>
      </c>
      <c r="C59" s="20">
        <v>2</v>
      </c>
      <c r="D59" s="20">
        <v>4</v>
      </c>
      <c r="E59" s="19">
        <v>6</v>
      </c>
      <c r="F59" s="19">
        <v>8</v>
      </c>
    </row>
    <row r="60" spans="1:11" hidden="1" x14ac:dyDescent="0.3">
      <c r="A60" s="8"/>
      <c r="B60" s="37" t="s">
        <v>66</v>
      </c>
      <c r="C60" s="20">
        <v>1</v>
      </c>
      <c r="D60" s="20">
        <v>2</v>
      </c>
      <c r="E60" s="20">
        <v>3</v>
      </c>
      <c r="F60" s="20">
        <v>4</v>
      </c>
    </row>
    <row r="61" spans="1:11" hidden="1" x14ac:dyDescent="0.3">
      <c r="A61" s="8"/>
    </row>
    <row r="62" spans="1:11" hidden="1" x14ac:dyDescent="0.3">
      <c r="A62" s="8"/>
    </row>
    <row r="63" spans="1:11" hidden="1" x14ac:dyDescent="0.3">
      <c r="A63" s="8"/>
    </row>
    <row r="64" spans="1:11" hidden="1" x14ac:dyDescent="0.3">
      <c r="A64" s="8"/>
      <c r="F64" t="s">
        <v>66</v>
      </c>
      <c r="H64" s="17" t="e">
        <f>IF(#REF!="",0,IF(#REF!="Very low",1,IF(#REF!="Low",2,IF(#REF!="Medium",3,IF(#REF!="High",4,F46)))))</f>
        <v>#REF!</v>
      </c>
      <c r="I64" s="17" t="e">
        <f>IF(#REF!="",0,IF(#REF!="Very low",1,IF(#REF!="Low",2,IF(#REF!="Medium",3,IF(#REF!="High",4,G46)))))</f>
        <v>#REF!</v>
      </c>
      <c r="J64" s="21" t="e">
        <f>IF(H64*I64=0,"",IF(H64*I64&gt;0.5,H64*I64))</f>
        <v>#REF!</v>
      </c>
      <c r="K64" t="e">
        <f>IF(J64="","",IF(J64&lt;5, "Low",IF(J64&lt;11,"Medium",IF(J64&gt;11,"High"))))</f>
        <v>#REF!</v>
      </c>
    </row>
    <row r="65" spans="1:11" hidden="1" x14ac:dyDescent="0.3">
      <c r="A65" s="8"/>
      <c r="F65" t="s">
        <v>58</v>
      </c>
      <c r="H65" s="17">
        <f>IF(F46="",0,IF(F46="Very low",1,IF(F46="Low",2,IF(F46="Medium",3,IF(F46="High",4,#REF!)))))</f>
        <v>2</v>
      </c>
      <c r="I65" s="17">
        <f>IF(G46="",0,IF(G46="Very low",1,IF(G46="Low",2,IF(G46="Medium",3,IF(G46="High",4,#REF!)))))</f>
        <v>2</v>
      </c>
      <c r="J65" s="21">
        <f t="shared" ref="J65:J83" si="0">IF(H65*I65=0,"",IF(H65*I65&gt;0.5,H65*I65))</f>
        <v>4</v>
      </c>
      <c r="K65" t="str">
        <f t="shared" ref="K65:K83" si="1">IF(J65="","",IF(J65&lt;5, "Low",IF(J65&lt;11,"Medium",IF(J65&gt;11,"High"))))</f>
        <v>Low</v>
      </c>
    </row>
    <row r="66" spans="1:11" hidden="1" x14ac:dyDescent="0.3">
      <c r="A66" s="8"/>
      <c r="F66" t="s">
        <v>84</v>
      </c>
      <c r="H66" s="17" t="e">
        <f>IF(#REF!="",0,IF(#REF!="Very low",1,IF(#REF!="Low",2,IF(#REF!="Medium",3,IF(#REF!="High",4,F32)))))</f>
        <v>#REF!</v>
      </c>
      <c r="I66" s="17" t="e">
        <f>IF(#REF!="",0,IF(#REF!="Very low",1,IF(#REF!="Low",2,IF(#REF!="Medium",3,IF(#REF!="High",4,G32)))))</f>
        <v>#REF!</v>
      </c>
      <c r="J66" s="21" t="e">
        <f t="shared" si="0"/>
        <v>#REF!</v>
      </c>
      <c r="K66" t="e">
        <f t="shared" si="1"/>
        <v>#REF!</v>
      </c>
    </row>
    <row r="67" spans="1:11" hidden="1" x14ac:dyDescent="0.3">
      <c r="A67" s="8"/>
      <c r="F67" t="s">
        <v>141</v>
      </c>
      <c r="H67" s="17">
        <f>IF(F32="",0,IF(F32="Very low",1,IF(F32="Low",2,IF(F32="Medium",3,IF(F32="High",4,F33)))))</f>
        <v>2</v>
      </c>
      <c r="I67" s="17">
        <f>IF(G32="",0,IF(G32="Very low",1,IF(G32="Low",2,IF(G32="Medium",3,IF(G32="High",4,G33)))))</f>
        <v>2</v>
      </c>
      <c r="J67" s="21">
        <f t="shared" si="0"/>
        <v>4</v>
      </c>
      <c r="K67" t="str">
        <f t="shared" si="1"/>
        <v>Low</v>
      </c>
    </row>
    <row r="68" spans="1:11" hidden="1" x14ac:dyDescent="0.3">
      <c r="A68" s="8"/>
      <c r="H68" s="17">
        <f>IF(F33="",0,IF(F33="Very low",1,IF(F33="Low",2,IF(F33="Medium",3,IF(F33="High",4,#REF!)))))</f>
        <v>2</v>
      </c>
      <c r="I68" s="17">
        <f>IF(G33="",0,IF(G33="Very low",1,IF(G33="Low",2,IF(G33="Medium",3,IF(G33="High",4,#REF!)))))</f>
        <v>2</v>
      </c>
      <c r="J68" s="21">
        <f t="shared" si="0"/>
        <v>4</v>
      </c>
      <c r="K68" t="str">
        <f t="shared" si="1"/>
        <v>Low</v>
      </c>
    </row>
    <row r="69" spans="1:11" hidden="1" x14ac:dyDescent="0.3">
      <c r="A69" s="8"/>
      <c r="H69" s="17" t="e">
        <f>IF(#REF!="",0,IF(#REF!="Very low",1,IF(#REF!="Low",2,IF(#REF!="Medium",3,IF(#REF!="High",4,F35)))))</f>
        <v>#REF!</v>
      </c>
      <c r="I69" s="17" t="e">
        <f>IF(#REF!="",0,IF(#REF!="Very low",1,IF(#REF!="Low",2,IF(#REF!="Medium",3,IF(#REF!="High",4,G35)))))</f>
        <v>#REF!</v>
      </c>
      <c r="J69" s="21" t="e">
        <f t="shared" si="0"/>
        <v>#REF!</v>
      </c>
      <c r="K69" t="e">
        <f t="shared" si="1"/>
        <v>#REF!</v>
      </c>
    </row>
    <row r="70" spans="1:11" hidden="1" x14ac:dyDescent="0.3">
      <c r="A70" s="8"/>
      <c r="H70" s="17">
        <f>IF(F35="",0,IF(F35="Very low",1,IF(F35="Low",2,IF(F35="Medium",3,IF(F35="High",4,F36)))))</f>
        <v>2</v>
      </c>
      <c r="I70" s="17">
        <f>IF(G35="",0,IF(G35="Very low",1,IF(G35="Low",2,IF(G35="Medium",3,IF(G35="High",4,G36)))))</f>
        <v>2</v>
      </c>
      <c r="J70" s="21">
        <f t="shared" si="0"/>
        <v>4</v>
      </c>
      <c r="K70" t="str">
        <f t="shared" si="1"/>
        <v>Low</v>
      </c>
    </row>
    <row r="71" spans="1:11" hidden="1" x14ac:dyDescent="0.3">
      <c r="A71" s="8"/>
      <c r="H71" s="17">
        <f>IF(F36="",0,IF(F36="Very low",1,IF(F36="Low",2,IF(F36="Medium",3,IF(F36="High",4,#REF!)))))</f>
        <v>2</v>
      </c>
      <c r="I71" s="17">
        <f>IF(G36="",0,IF(G36="Very low",1,IF(G36="Low",2,IF(G36="Medium",3,IF(G36="High",4,#REF!)))))</f>
        <v>2</v>
      </c>
      <c r="J71" s="21">
        <f t="shared" si="0"/>
        <v>4</v>
      </c>
      <c r="K71" t="str">
        <f t="shared" si="1"/>
        <v>Low</v>
      </c>
    </row>
    <row r="72" spans="1:11" hidden="1" x14ac:dyDescent="0.3">
      <c r="A72" s="8"/>
      <c r="C72" t="s">
        <v>66</v>
      </c>
      <c r="D72" t="s">
        <v>58</v>
      </c>
      <c r="E72" t="s">
        <v>84</v>
      </c>
      <c r="F72" t="s">
        <v>141</v>
      </c>
      <c r="H72" s="17" t="e">
        <f>IF(#REF!="",0,IF(#REF!="Very low",1,IF(#REF!="Low",2,IF(#REF!="Medium",3,IF(#REF!="High",4,#REF!)))))</f>
        <v>#REF!</v>
      </c>
      <c r="I72" s="17" t="e">
        <f>IF(#REF!="",0,IF(#REF!="Very low",1,IF(#REF!="Low",2,IF(#REF!="Medium",3,IF(#REF!="High",4,#REF!)))))</f>
        <v>#REF!</v>
      </c>
      <c r="J72" s="21" t="e">
        <f t="shared" si="0"/>
        <v>#REF!</v>
      </c>
      <c r="K72" t="e">
        <f t="shared" si="1"/>
        <v>#REF!</v>
      </c>
    </row>
    <row r="73" spans="1:11" hidden="1" x14ac:dyDescent="0.3">
      <c r="A73" s="8"/>
      <c r="B73" t="s">
        <v>66</v>
      </c>
      <c r="C73" s="20">
        <v>1</v>
      </c>
      <c r="D73" s="20">
        <v>2</v>
      </c>
      <c r="E73" s="20">
        <v>3</v>
      </c>
      <c r="F73" s="20">
        <v>4</v>
      </c>
      <c r="H73" s="17" t="e">
        <f>IF(#REF!="",0,IF(#REF!="Very low",1,IF(#REF!="Low",2,IF(#REF!="Medium",3,IF(#REF!="High",4,F38)))))</f>
        <v>#REF!</v>
      </c>
      <c r="I73" s="17" t="e">
        <f>IF(#REF!="",0,IF(#REF!="Very low",1,IF(#REF!="Low",2,IF(#REF!="Medium",3,IF(#REF!="High",4,G38)))))</f>
        <v>#REF!</v>
      </c>
      <c r="J73" s="21" t="e">
        <f t="shared" si="0"/>
        <v>#REF!</v>
      </c>
      <c r="K73" t="e">
        <f t="shared" si="1"/>
        <v>#REF!</v>
      </c>
    </row>
    <row r="74" spans="1:11" hidden="1" x14ac:dyDescent="0.3">
      <c r="A74" s="8"/>
      <c r="B74" t="s">
        <v>58</v>
      </c>
      <c r="C74" s="20">
        <v>2</v>
      </c>
      <c r="D74" s="20">
        <v>4</v>
      </c>
      <c r="E74" s="19">
        <v>6</v>
      </c>
      <c r="F74" s="19">
        <v>8</v>
      </c>
      <c r="H74" s="17">
        <f>IF(F38="",0,IF(F38="Very low",1,IF(F38="Low",2,IF(F38="Medium",3,IF(F38="High",4,#REF!)))))</f>
        <v>2</v>
      </c>
      <c r="I74" s="17">
        <f>IF(G38="",0,IF(G38="Very low",1,IF(G38="Low",2,IF(G38="Medium",3,IF(G38="High",4,#REF!)))))</f>
        <v>2</v>
      </c>
      <c r="J74" s="21">
        <f t="shared" si="0"/>
        <v>4</v>
      </c>
      <c r="K74" t="str">
        <f t="shared" si="1"/>
        <v>Low</v>
      </c>
    </row>
    <row r="75" spans="1:11" hidden="1" x14ac:dyDescent="0.3">
      <c r="A75" s="8"/>
      <c r="B75" t="s">
        <v>84</v>
      </c>
      <c r="C75" s="20">
        <v>3</v>
      </c>
      <c r="D75" s="19">
        <v>6</v>
      </c>
      <c r="E75" s="19">
        <v>9</v>
      </c>
      <c r="F75" s="18">
        <v>12</v>
      </c>
      <c r="H75" s="17" t="e">
        <f>IF(#REF!="",0,IF(#REF!="Very low",1,IF(#REF!="Low",2,IF(#REF!="Medium",3,IF(#REF!="High",4,#REF!)))))</f>
        <v>#REF!</v>
      </c>
      <c r="I75" s="17" t="e">
        <f>IF(#REF!="",0,IF(#REF!="Very low",1,IF(#REF!="Low",2,IF(#REF!="Medium",3,IF(#REF!="High",4,#REF!)))))</f>
        <v>#REF!</v>
      </c>
      <c r="J75" s="21" t="e">
        <f t="shared" si="0"/>
        <v>#REF!</v>
      </c>
      <c r="K75" t="e">
        <f t="shared" si="1"/>
        <v>#REF!</v>
      </c>
    </row>
    <row r="76" spans="1:11" hidden="1" x14ac:dyDescent="0.3">
      <c r="A76" s="8"/>
      <c r="B76" t="s">
        <v>141</v>
      </c>
      <c r="C76" s="20">
        <v>4</v>
      </c>
      <c r="D76" s="19">
        <v>8</v>
      </c>
      <c r="E76" s="18">
        <v>12</v>
      </c>
      <c r="F76" s="18">
        <v>16</v>
      </c>
      <c r="H76" s="17" t="e">
        <f>IF(#REF!="",0,IF(#REF!="Very low",1,IF(#REF!="Low",2,IF(#REF!="Medium",3,IF(#REF!="High",4,#REF!)))))</f>
        <v>#REF!</v>
      </c>
      <c r="I76" s="17" t="e">
        <f>IF(#REF!="",0,IF(#REF!="Very low",1,IF(#REF!="Low",2,IF(#REF!="Medium",3,IF(#REF!="High",4,#REF!)))))</f>
        <v>#REF!</v>
      </c>
      <c r="J76" s="21" t="e">
        <f t="shared" si="0"/>
        <v>#REF!</v>
      </c>
      <c r="K76" t="e">
        <f t="shared" si="1"/>
        <v>#REF!</v>
      </c>
    </row>
    <row r="77" spans="1:11" hidden="1" x14ac:dyDescent="0.3">
      <c r="A77" s="8"/>
      <c r="H77" s="17" t="e">
        <f>IF(#REF!="",0,IF(#REF!="Very low",1,IF(#REF!="Low",2,IF(#REF!="Medium",3,IF(#REF!="High",4,#REF!)))))</f>
        <v>#REF!</v>
      </c>
      <c r="I77" s="17" t="e">
        <f>IF(#REF!="",0,IF(#REF!="Very low",1,IF(#REF!="Low",2,IF(#REF!="Medium",3,IF(#REF!="High",4,#REF!)))))</f>
        <v>#REF!</v>
      </c>
      <c r="J77" s="21" t="e">
        <f t="shared" si="0"/>
        <v>#REF!</v>
      </c>
      <c r="K77" t="e">
        <f t="shared" si="1"/>
        <v>#REF!</v>
      </c>
    </row>
    <row r="78" spans="1:11" hidden="1" x14ac:dyDescent="0.3">
      <c r="A78" s="8"/>
      <c r="H78" s="17" t="e">
        <f>IF(#REF!="",0,IF(#REF!="Very low",1,IF(#REF!="Low",2,IF(#REF!="Medium",3,IF(#REF!="High",4,#REF!)))))</f>
        <v>#REF!</v>
      </c>
      <c r="I78" s="17" t="e">
        <f>IF(#REF!="",0,IF(#REF!="Very low",1,IF(#REF!="Low",2,IF(#REF!="Medium",3,IF(#REF!="High",4,#REF!)))))</f>
        <v>#REF!</v>
      </c>
      <c r="J78" s="21" t="e">
        <f t="shared" si="0"/>
        <v>#REF!</v>
      </c>
      <c r="K78" t="e">
        <f t="shared" si="1"/>
        <v>#REF!</v>
      </c>
    </row>
    <row r="79" spans="1:11" hidden="1" x14ac:dyDescent="0.3">
      <c r="A79" s="8"/>
      <c r="H79" s="17" t="e">
        <f>IF(#REF!="",0,IF(#REF!="Very low",1,IF(#REF!="Low",2,IF(#REF!="Medium",3,IF(#REF!="High",4,#REF!)))))</f>
        <v>#REF!</v>
      </c>
      <c r="I79" s="17" t="e">
        <f>IF(#REF!="",0,IF(#REF!="Very low",1,IF(#REF!="Low",2,IF(#REF!="Medium",3,IF(#REF!="High",4,#REF!)))))</f>
        <v>#REF!</v>
      </c>
      <c r="J79" s="21" t="e">
        <f t="shared" si="0"/>
        <v>#REF!</v>
      </c>
      <c r="K79" t="e">
        <f t="shared" si="1"/>
        <v>#REF!</v>
      </c>
    </row>
    <row r="80" spans="1:11" hidden="1" x14ac:dyDescent="0.3">
      <c r="A80" s="8"/>
      <c r="H80" s="17" t="e">
        <f>IF(#REF!="",0,IF(#REF!="Very low",1,IF(#REF!="Low",2,IF(#REF!="Medium",3,IF(#REF!="High",4,#REF!)))))</f>
        <v>#REF!</v>
      </c>
      <c r="I80" s="17" t="e">
        <f>IF(#REF!="",0,IF(#REF!="Very low",1,IF(#REF!="Low",2,IF(#REF!="Medium",3,IF(#REF!="High",4,#REF!)))))</f>
        <v>#REF!</v>
      </c>
      <c r="J80" s="21" t="e">
        <f t="shared" si="0"/>
        <v>#REF!</v>
      </c>
      <c r="K80" t="e">
        <f t="shared" si="1"/>
        <v>#REF!</v>
      </c>
    </row>
    <row r="81" spans="1:11" hidden="1" x14ac:dyDescent="0.3">
      <c r="A81" s="8"/>
      <c r="H81" s="17" t="e">
        <f>IF(#REF!="",0,IF(#REF!="Very low",1,IF(#REF!="Low",2,IF(#REF!="Medium",3,IF(#REF!="High",4,#REF!)))))</f>
        <v>#REF!</v>
      </c>
      <c r="I81" s="17" t="e">
        <f>IF(#REF!="",0,IF(#REF!="Very low",1,IF(#REF!="Low",2,IF(#REF!="Medium",3,IF(#REF!="High",4,#REF!)))))</f>
        <v>#REF!</v>
      </c>
      <c r="J81" s="21" t="e">
        <f t="shared" si="0"/>
        <v>#REF!</v>
      </c>
      <c r="K81" t="e">
        <f t="shared" si="1"/>
        <v>#REF!</v>
      </c>
    </row>
    <row r="82" spans="1:11" hidden="1" x14ac:dyDescent="0.3">
      <c r="A82" s="8"/>
      <c r="H82" s="17" t="e">
        <f>IF(#REF!="",0,IF(#REF!="Very low",1,IF(#REF!="Low",2,IF(#REF!="Medium",3,IF(#REF!="High",4,#REF!)))))</f>
        <v>#REF!</v>
      </c>
      <c r="I82" s="17" t="e">
        <f>IF(#REF!="",0,IF(#REF!="Very low",1,IF(#REF!="Low",2,IF(#REF!="Medium",3,IF(#REF!="High",4,#REF!)))))</f>
        <v>#REF!</v>
      </c>
      <c r="J82" s="21" t="e">
        <f t="shared" si="0"/>
        <v>#REF!</v>
      </c>
      <c r="K82" t="e">
        <f t="shared" si="1"/>
        <v>#REF!</v>
      </c>
    </row>
    <row r="83" spans="1:11" hidden="1" x14ac:dyDescent="0.3">
      <c r="A83" s="8"/>
      <c r="H83" s="17" t="e">
        <f>IF(#REF!="",0,IF(#REF!="Very low",1,IF(#REF!="Low",2,IF(#REF!="Medium",3,IF(#REF!="High",4,F50)))))</f>
        <v>#REF!</v>
      </c>
      <c r="I83" s="17" t="e">
        <f>IF(#REF!="",0,IF(#REF!="Very low",1,IF(#REF!="Low",2,IF(#REF!="Medium",3,IF(#REF!="High",4,G50)))))</f>
        <v>#REF!</v>
      </c>
      <c r="J83" s="21" t="e">
        <f t="shared" si="0"/>
        <v>#REF!</v>
      </c>
      <c r="K83" t="e">
        <f t="shared" si="1"/>
        <v>#REF!</v>
      </c>
    </row>
    <row r="84" spans="1:11" hidden="1" x14ac:dyDescent="0.3">
      <c r="A84" s="8"/>
    </row>
    <row r="85" spans="1:11" hidden="1" x14ac:dyDescent="0.3"/>
    <row r="86" spans="1:11" hidden="1" x14ac:dyDescent="0.3"/>
    <row r="87" spans="1:11" hidden="1" x14ac:dyDescent="0.3"/>
    <row r="121" ht="13.5" customHeight="1" x14ac:dyDescent="0.3"/>
  </sheetData>
  <sheetProtection selectLockedCells="1"/>
  <mergeCells count="6">
    <mergeCell ref="D26:K26"/>
    <mergeCell ref="F12:J12"/>
    <mergeCell ref="F4:J4"/>
    <mergeCell ref="F6:J6"/>
    <mergeCell ref="F8:J8"/>
    <mergeCell ref="F10:J10"/>
  </mergeCells>
  <phoneticPr fontId="0" type="noConversion"/>
  <dataValidations count="2">
    <dataValidation type="list" allowBlank="1" showInputMessage="1" showErrorMessage="1" sqref="F32:G38 F40:G49" xr:uid="{00000000-0002-0000-0000-000000000000}">
      <formula1>$F$64:$F$68</formula1>
    </dataValidation>
    <dataValidation type="list" allowBlank="1" showInputMessage="1" showErrorMessage="1" sqref="F39:G39" xr:uid="{00000000-0002-0000-0000-000001000000}">
      <formula1>$F$63:$F$68</formula1>
    </dataValidation>
  </dataValidations>
  <pageMargins left="0.74803149606299213" right="0.74803149606299213" top="0.98425196850393704" bottom="0.98425196850393704" header="0.51181102362204722" footer="0.51181102362204722"/>
  <pageSetup paperSize="8" orientation="landscape" r:id="rId1"/>
  <headerFooter alignWithMargins="0">
    <oddHeader>&amp;CGeneric Risk Assessment SR2008No12GRA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78499d3b-94a8-4059-8763-489d4400b14a" ContentTypeId="0x01010067EB80C5FE939D4A9B3D8BA62129B7F501" PreviousValue="false"/>
</file>

<file path=customXml/item4.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C9BF81748CFD6A4DB8CA4CD1B565E5D3" ma:contentTypeVersion="551" ma:contentTypeDescription="" ma:contentTypeScope="" ma:versionID="8a62c8c050b21acaa1a42181c037ba3d">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_dlc_DocId xmlns="9be56660-2c31-41ef-bc00-23e72f632f2a">REGU-485747921-755</_dlc_DocId>
    <_dlc_DocIdUrl xmlns="9be56660-2c31-41ef-bc00-23e72f632f2a">
      <Url>https://cyfoethnaturiolcymru.sharepoint.com/teams/Regulatory/wasters/waex/_layouts/15/DocIdRedir.aspx?ID=REGU-485747921-755</Url>
      <Description>REGU-485747921-755</Description>
    </_dlc_DocIdUrl>
  </documentManagement>
</p:properties>
</file>

<file path=customXml/itemProps1.xml><?xml version="1.0" encoding="utf-8"?>
<ds:datastoreItem xmlns:ds="http://schemas.openxmlformats.org/officeDocument/2006/customXml" ds:itemID="{7902985C-1840-4465-B0C0-46F392B89D6F}">
  <ds:schemaRefs>
    <ds:schemaRef ds:uri="http://schemas.microsoft.com/sharepoint/v3/contenttype/forms"/>
  </ds:schemaRefs>
</ds:datastoreItem>
</file>

<file path=customXml/itemProps2.xml><?xml version="1.0" encoding="utf-8"?>
<ds:datastoreItem xmlns:ds="http://schemas.openxmlformats.org/officeDocument/2006/customXml" ds:itemID="{FDB808A1-CB6E-468A-892D-719D4E4FDA13}">
  <ds:schemaRefs>
    <ds:schemaRef ds:uri="http://schemas.microsoft.com/sharepoint/events"/>
  </ds:schemaRefs>
</ds:datastoreItem>
</file>

<file path=customXml/itemProps3.xml><?xml version="1.0" encoding="utf-8"?>
<ds:datastoreItem xmlns:ds="http://schemas.openxmlformats.org/officeDocument/2006/customXml" ds:itemID="{0E47A330-831F-4674-BBD0-7294B220C61B}">
  <ds:schemaRefs>
    <ds:schemaRef ds:uri="Microsoft.SharePoint.Taxonomy.ContentTypeSync"/>
  </ds:schemaRefs>
</ds:datastoreItem>
</file>

<file path=customXml/itemProps4.xml><?xml version="1.0" encoding="utf-8"?>
<ds:datastoreItem xmlns:ds="http://schemas.openxmlformats.org/officeDocument/2006/customXml" ds:itemID="{02D5C3C3-9980-4498-9D72-E8981F691B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838E218-F139-4511-AAA2-5E200AB87207}">
  <ds:schemaRefs>
    <ds:schemaRef ds:uri="http://schemas.microsoft.com/office/2006/metadata/properties"/>
    <ds:schemaRef ds:uri="http://schemas.microsoft.com/office/infopath/2007/PartnerControls"/>
    <ds:schemaRef ds:uri="9be56660-2c31-41ef-bc00-23e72f632f2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Permit GRA1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2024-07-16T13:39:32Z</dcterms:created>
  <dcterms:modified xsi:type="dcterms:W3CDTF">2025-04-07T16:28:25Z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0x01010067EB80C5FE939D4A9B3D8BA62129B7F50100C9BF81748CFD6A4DB8CA4CD1B565E5D3</vt:lpwstr>
  </property>
  <property fmtid="{D5CDD505-2E9C-101B-9397-08002B2CF9AE}" pid="3" name="_dlc_DocIdItemGuid">
    <vt:lpwstr>8e0fec79-1230-48a8-8fbc-52fe5a62444f</vt:lpwstr>
  </property>
</Properties>
</file>