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8_{38408A52-0900-4BBF-A7EE-818FA8CF9FC0}" xr6:coauthVersionLast="47" xr6:coauthVersionMax="47" xr10:uidLastSave="{00000000-0000-0000-0000-000000000000}"/>
  <bookViews>
    <workbookView xWindow="-28920" yWindow="2865" windowWidth="29040" windowHeight="17520" xr2:uid="{00000000-000D-0000-FFFF-FFFF00000000}"/>
  </bookViews>
  <sheets>
    <sheet name="Standard Permit GR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4" i="1" l="1"/>
  <c r="J84" i="1" s="1"/>
  <c r="K84" i="1" s="1"/>
  <c r="I84" i="1"/>
  <c r="H83" i="1"/>
  <c r="J83" i="1" s="1"/>
  <c r="K83" i="1" s="1"/>
  <c r="I83" i="1"/>
  <c r="H82" i="1"/>
  <c r="I82" i="1"/>
  <c r="J82" i="1"/>
  <c r="K82" i="1" s="1"/>
  <c r="H81" i="1"/>
  <c r="J81" i="1" s="1"/>
  <c r="K81" i="1" s="1"/>
  <c r="I81" i="1"/>
  <c r="H80" i="1"/>
  <c r="I80" i="1"/>
  <c r="J80" i="1"/>
  <c r="K80" i="1" s="1"/>
  <c r="H79" i="1"/>
  <c r="J79" i="1" s="1"/>
  <c r="K79" i="1" s="1"/>
  <c r="I79" i="1"/>
  <c r="H78" i="1"/>
  <c r="J78" i="1"/>
  <c r="K78" i="1"/>
  <c r="I78" i="1"/>
  <c r="H77" i="1"/>
  <c r="I77" i="1"/>
  <c r="J77" i="1" s="1"/>
  <c r="K77" i="1" s="1"/>
  <c r="H76" i="1"/>
  <c r="J76" i="1"/>
  <c r="K76" i="1"/>
  <c r="I76" i="1"/>
  <c r="H75" i="1"/>
  <c r="J75" i="1" s="1"/>
  <c r="K75" i="1" s="1"/>
  <c r="I75" i="1"/>
  <c r="H74" i="1"/>
  <c r="J74" i="1"/>
  <c r="K74" i="1"/>
  <c r="I74" i="1"/>
  <c r="H73" i="1"/>
  <c r="J73" i="1" s="1"/>
  <c r="K73" i="1" s="1"/>
  <c r="I73" i="1"/>
  <c r="H72" i="1"/>
  <c r="J72" i="1" s="1"/>
  <c r="K72" i="1" s="1"/>
  <c r="I72" i="1"/>
  <c r="H71" i="1"/>
  <c r="J71" i="1" s="1"/>
  <c r="K71" i="1" s="1"/>
  <c r="I71" i="1"/>
  <c r="H70" i="1"/>
  <c r="J70" i="1" s="1"/>
  <c r="K70" i="1" s="1"/>
  <c r="I70" i="1"/>
  <c r="H69" i="1"/>
  <c r="J69" i="1" s="1"/>
  <c r="K69" i="1" s="1"/>
  <c r="I69" i="1"/>
  <c r="I68" i="1"/>
  <c r="H68" i="1"/>
  <c r="J68" i="1" s="1"/>
  <c r="K68" i="1" s="1"/>
  <c r="I67" i="1"/>
  <c r="H67" i="1"/>
  <c r="J67" i="1" s="1"/>
  <c r="K67" i="1" s="1"/>
  <c r="H66" i="1"/>
  <c r="I66" i="1"/>
  <c r="J66" i="1"/>
  <c r="K66" i="1"/>
  <c r="H65" i="1"/>
  <c r="J65" i="1" s="1"/>
  <c r="K65" i="1" s="1"/>
  <c r="I65" i="1"/>
</calcChain>
</file>

<file path=xl/sharedStrings.xml><?xml version="1.0" encoding="utf-8"?>
<sst xmlns="http://schemas.openxmlformats.org/spreadsheetml/2006/main" count="260" uniqueCount="153">
  <si>
    <t>Generic risk assessment for standard rules set number SR2008No12 v5.0</t>
  </si>
  <si>
    <t>Standard Facility:</t>
  </si>
  <si>
    <t>Waste Operation: Non-hazardous Household Waste Amenity Site</t>
  </si>
  <si>
    <t>Location:</t>
  </si>
  <si>
    <t>Applies to all potential locations.</t>
  </si>
  <si>
    <t>Location of environmentally sensitive sites (km / m):</t>
  </si>
  <si>
    <t>Greater than 200m (see below)</t>
  </si>
  <si>
    <t>Risk assessment carried out by:</t>
  </si>
  <si>
    <t>Natural Resources Wales</t>
  </si>
  <si>
    <t>Date:</t>
  </si>
  <si>
    <t>The scope of the permit and associated rules is defined by the following risk criteria:</t>
  </si>
  <si>
    <t>Parameter 1</t>
  </si>
  <si>
    <t>Permitted activities - The storage and repackaging of waste (D15, R13, D14) and treatment consisting only of</t>
  </si>
  <si>
    <t>manual sorting, separation, shredding and compaction (D9, R3, R4, R5).</t>
  </si>
  <si>
    <t>Parameter 2</t>
  </si>
  <si>
    <t>Permitted waste types - Non hazardous municipal waste and gases in pressurised containers</t>
  </si>
  <si>
    <t>Parameter 3</t>
  </si>
  <si>
    <t>Quantity of waste accepted at the facility: &lt;75,000 tonnes per annum.</t>
  </si>
  <si>
    <t>Parameter 4</t>
  </si>
  <si>
    <t xml:space="preserve">All waste shall be stored and treated on an impermeable surface with sealed drainage system </t>
  </si>
  <si>
    <t>Parameter 5</t>
  </si>
  <si>
    <t>The only point source discharges to controlled waters or groundwater, are surface water from the roofs of buildings</t>
  </si>
  <si>
    <t>and from areas of the facility not used for the storage or treatment of wastes.</t>
  </si>
  <si>
    <t>Parameter 6</t>
  </si>
  <si>
    <t xml:space="preserve">The activities shall not be carried out within 200m of a European Site (candidate or Special Area of Conservation,  </t>
  </si>
  <si>
    <t>proposed or Special Protection Area or Ramsar site) or a Site of Special Scientific Interest (SSSI).</t>
  </si>
  <si>
    <t>Parameter 9</t>
  </si>
  <si>
    <t>The permitted activities shall not be carried out predominantly using a limited number of the permitted waste types</t>
  </si>
  <si>
    <t>in a manner which significantly increases any of the risks compared to the generic operation of this type of facility,</t>
  </si>
  <si>
    <t xml:space="preserve">for example storing predominantly wastes which present a significant increase in fire risk.  </t>
  </si>
  <si>
    <t>Parameter 10</t>
  </si>
  <si>
    <t>The permitted activities shall not be carried out  within 50m of any well spring or borehole used for the supply of water for human consumption.. This must include private water supplies</t>
  </si>
  <si>
    <t>Abbreviations:</t>
  </si>
  <si>
    <t>SR - Standard Rule</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</si>
  <si>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</si>
  <si>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</si>
  <si>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</si>
  <si>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</si>
  <si>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</si>
  <si>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</si>
  <si>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</si>
  <si>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</si>
  <si>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</si>
  <si>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</si>
  <si>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</si>
  <si>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</si>
  <si>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</si>
  <si>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</si>
  <si>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</si>
  <si>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</si>
  <si>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</si>
  <si>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</si>
  <si>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</si>
  <si>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</si>
  <si>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</si>
  <si>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</si>
  <si>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</si>
  <si>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</si>
  <si>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</si>
  <si>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</si>
  <si>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</si>
  <si>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Medium</t>
  </si>
  <si>
    <t>Permitted waste types do not include …. dusts, powders or loose fibres so only a medium magnitude risk is estimated.  There is potential for exposure if anyone is living or working close to the site (apart from the operator and employees)</t>
  </si>
  <si>
    <t>SR - emissions of substances not controlled by emission limits.... SR (if required) - emissions management plan. Releases restricted by storage normally being in bulk containers or buildings.</t>
  </si>
  <si>
    <t>Low</t>
  </si>
  <si>
    <t>As above</t>
  </si>
  <si>
    <t>Nuisance - dust on cars, clothing etc.</t>
  </si>
  <si>
    <t>Air transport then deposition</t>
  </si>
  <si>
    <t>Local residents often sensitive to dust.</t>
  </si>
  <si>
    <t xml:space="preserve">As above </t>
  </si>
  <si>
    <t>Very low</t>
  </si>
  <si>
    <t>Local human population, livestock and wildlife.</t>
  </si>
  <si>
    <t xml:space="preserve">Litter </t>
  </si>
  <si>
    <t>Nuisance, loss of amenity and harm to animal health</t>
  </si>
  <si>
    <t>Local residents often sensitive to litter.</t>
  </si>
  <si>
    <t>As above.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</si>
  <si>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</si>
  <si>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</si>
  <si>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</si>
  <si>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</si>
  <si>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</si>
  <si>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</si>
  <si>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</si>
  <si>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</si>
  <si>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Releases restricted by storage normally being in bulk containers or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</si>
  <si>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</si>
  <si>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</si>
  <si>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</si>
  <si>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</si>
  <si>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Releases restricted by storage normally being in buildings.</t>
  </si>
  <si>
    <t>Scavenging animals and scavenging birds</t>
  </si>
  <si>
    <t>Harm to human health - from waste carried off site and faeces.  Nuisance and  loss of amenity.</t>
  </si>
  <si>
    <t>Air transport and over land</t>
  </si>
  <si>
    <t>Permitted wastes may attract scavenging animals and birds and may become nesting / breeding sites.</t>
  </si>
  <si>
    <t>SR - emissions of substances not controlled by emission limits (including those from scavenging animals, scavenging birds and other pests) shall not cause pollution…..Access to waste restricted by storage normally being in bulk containers or buildings.</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</si>
  <si>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</si>
  <si>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</si>
  <si>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</si>
  <si>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</si>
  <si>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</si>
  <si>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</si>
  <si>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</si>
  <si>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Permitted waste types are non-hazardous so any waste washed off site will add to the volume of the local post-flood clean up workload, rather than the hazard.</t>
  </si>
  <si>
    <t>SR - management system (will include flood risk management). Waste washed off site restricted by storage normally being in bulk containers or buildings.</t>
  </si>
  <si>
    <t>Local human population and / or livestock after gaining unauthorised access to the waste operation</t>
  </si>
  <si>
    <t>All on-site hazards: wastes; machinery and vehicles.</t>
  </si>
  <si>
    <t>Bodily injury</t>
  </si>
  <si>
    <t>Direct physical contact</t>
  </si>
  <si>
    <t>Permitted waste types are non-hazardous so only a medium magnitude risk is estimated.</t>
  </si>
  <si>
    <t>SR - activities shall be managed and operated in accordance with a management system (will include site security measures to prevent unauthorised access). Access to waste restricted by storage normally being in bulk containers or buildings.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</si>
  <si>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</si>
  <si>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</si>
  <si>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</si>
  <si>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</si>
  <si>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 xml:space="preserve">Permitted waste types are non-hazardous so only a medium magnitude risk is estimated. </t>
  </si>
  <si>
    <t>As above. SR - management system (will include fire and spillages). Spread of fire restricted by storage normally being in bulk containers or buildings. Tyre storage limited to 1 tonne.</t>
  </si>
  <si>
    <t>Accidental fire causing the release of polluting materials to air (smoke or fumes), water or land.</t>
  </si>
  <si>
    <t>Respiratory irritation, illness and nuisance to local population.  Injury to staff or firefighters. Pollution of water or land.</t>
  </si>
  <si>
    <t>As above.</t>
  </si>
  <si>
    <t xml:space="preserve">Risk of accidental combustion of waste is moderate. </t>
  </si>
  <si>
    <t>As above (excluding comments on access to waste). Permitted activities do not include the burning of waste. Tyre storage limited to 1 tonne. Tyre storage limited to 1 tonne.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</si>
  <si>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</si>
  <si>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</si>
  <si>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</si>
  <si>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</si>
  <si>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include sludges or liquids, but are predominantly solids so a medium magnitude risk is estimated.  There is potential for contaminated rainwater run-off from wastes stored outside buildings especially during heavy rain.</t>
  </si>
  <si>
    <t>SR - All liquids shall be provided with secondary containment.... (applies to wastes and non- wastes such as fuels). Run-off restricted by SR on emissions of substances not controlled by emission limits.... , with appropriate measures: storage &amp; treatment on an impermeable surface with sealed drainage. Run-off restricted by storage normally being in bulk containers or buildings.</t>
  </si>
  <si>
    <t>Chronic effects: deterioration of water quality</t>
  </si>
  <si>
    <t>As above.  Indirect run-off via the soil layer</t>
  </si>
  <si>
    <t>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</si>
  <si>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</si>
  <si>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</si>
  <si>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</si>
  <si>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</si>
  <si>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Groundwater</t>
  </si>
  <si>
    <t>Chronic effects: contamination of groundwater, requiring treatment of water or closure of borehole.</t>
  </si>
  <si>
    <t>Transport through soil/groundwater then extraction at borehole.</t>
  </si>
  <si>
    <t>There is a potential for contaminated rainwater run-off or leachate from permitted waste types.</t>
  </si>
  <si>
    <t>As above also  activities shall not be carried out  within 50m of any well spring or borehole used for the supply of water for human consumption. This must include private water supplies.</t>
  </si>
  <si>
    <t>Contaminated waters used for recreational purposes</t>
  </si>
  <si>
    <t>Harm to human health - skin damage or gastro-intestinal illness.</t>
  </si>
  <si>
    <t>Direct contact or ingestion</t>
  </si>
  <si>
    <t>Unlikely to occur, but might restrict recreational use.</t>
  </si>
  <si>
    <t>SR - emissions of substances not controlled by emission limits....SR (if required) - emissions management plan. Releases restricted by storage normally being in bulk containers or buildings.</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</si>
  <si>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</si>
  <si>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</si>
  <si>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</si>
  <si>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</si>
  <si>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 activities shall not be carried out within 200m of a European Site or SSSI. (Distance criteria as agreed with Natural England/Countryside Council for Wales).</t>
  </si>
  <si>
    <t xml:space="preserve">Notes: </t>
  </si>
  <si>
    <t xml:space="preserve">Red triangle indicates comment containing supporting information </t>
  </si>
  <si>
    <t xml:space="preserve">Yellow columns contain drop down menus that allow automatic evaluation of risk in green column </t>
  </si>
  <si>
    <t>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</si>
</sst>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0"/>
      <name val="Arial"/>
    </font>
    <font>
      <b/>
      <sz val="12"/>
      <name val="Arial"/>
      <family val="2"/>
    </font>
    <font>
      <sz val="12"/>
      <name val="Arial"/>
      <family val="2"/>
    </font>
    <font>
      <b/>
      <sz val="12"/>
      <name val="Arial"/>
    </font>
    <font>
      <b/>
      <sz val="14"/>
      <name val="Arial"/>
    </font>
    <font>
      <b/>
      <sz val="14"/>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67">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0" borderId="8" xfId="0" applyBorder="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6"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xf numFmtId="0" fontId="0" fillId="7" borderId="15" xfId="0" applyFill="1" applyBorder="1"/>
    <xf numFmtId="0" fontId="0" fillId="7" borderId="16" xfId="0" applyFill="1" applyBorder="1"/>
    <xf numFmtId="0" fontId="2" fillId="7" borderId="0" xfId="0" applyFont="1" applyFill="1"/>
    <xf numFmtId="0" fontId="3" fillId="7" borderId="0" xfId="0" applyFont="1" applyFill="1"/>
    <xf numFmtId="0" fontId="5" fillId="7" borderId="0" xfId="0" applyFont="1" applyFill="1"/>
    <xf numFmtId="0" fontId="4" fillId="7" borderId="0" xfId="0" applyFont="1" applyFill="1"/>
    <xf numFmtId="0" fontId="7" fillId="0" borderId="0" xfId="0" applyFont="1"/>
    <xf numFmtId="0" fontId="7" fillId="0" borderId="0" xfId="0" applyFont="1" applyAlignment="1">
      <alignment horizontal="left"/>
    </xf>
    <xf numFmtId="0" fontId="2" fillId="0" borderId="0" xfId="0" applyFont="1"/>
    <xf numFmtId="0" fontId="7" fillId="0" borderId="0" xfId="0" applyFont="1" applyAlignment="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8" xfId="0" applyBorder="1" applyAlignment="1" applyProtection="1">
      <alignment vertical="top" wrapText="1"/>
      <protection locked="0"/>
    </xf>
    <xf numFmtId="0" fontId="8" fillId="0" borderId="12" xfId="0" applyFont="1" applyBorder="1" applyAlignment="1" applyProtection="1">
      <alignment vertical="top" wrapText="1"/>
      <protection locked="0"/>
    </xf>
    <xf numFmtId="0" fontId="8" fillId="0" borderId="0" xfId="0" applyFont="1" applyAlignment="1">
      <alignment vertical="top"/>
    </xf>
    <xf numFmtId="0" fontId="8" fillId="0" borderId="0" xfId="0" applyFont="1" applyAlignment="1">
      <alignment vertical="top" wrapText="1"/>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8"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2"/>
  <sheetViews>
    <sheetView tabSelected="1" topLeftCell="B42" zoomScale="75" zoomScaleNormal="75" workbookViewId="0">
      <selection activeCell="K43" sqref="K43"/>
    </sheetView>
  </sheetViews>
  <sheetFormatPr defaultRowHeight="12.45" x14ac:dyDescent="0.3"/>
  <cols>
    <col min="1" max="1" width="0" hidden="1" customWidth="1"/>
    <col min="2" max="2" width="16.69140625" customWidth="1"/>
    <col min="3" max="3" width="16.84375" customWidth="1"/>
    <col min="4" max="5" width="16.69140625" customWidth="1"/>
    <col min="6" max="6" width="11.84375" customWidth="1"/>
    <col min="7" max="7" width="9.69140625" customWidth="1"/>
    <col min="8" max="8" width="11.3046875" customWidth="1"/>
    <col min="9" max="9" width="19" customWidth="1"/>
    <col min="10" max="10" width="20.3046875" customWidth="1"/>
    <col min="11" max="11" width="16.69140625" customWidth="1"/>
  </cols>
  <sheetData>
    <row r="2" spans="2:11" ht="17.600000000000001" x14ac:dyDescent="0.4">
      <c r="B2" s="17" t="s">
        <v>0</v>
      </c>
      <c r="C2" s="17"/>
      <c r="D2" s="17"/>
      <c r="E2" s="16"/>
    </row>
    <row r="3" spans="2:11" ht="12.75" customHeight="1" x14ac:dyDescent="0.4">
      <c r="B3" s="34"/>
      <c r="C3" s="34"/>
      <c r="D3" s="34"/>
      <c r="E3" s="35"/>
      <c r="F3" s="31"/>
      <c r="G3" s="31"/>
      <c r="H3" s="31"/>
      <c r="I3" s="31"/>
      <c r="J3" s="31"/>
      <c r="K3" s="31"/>
    </row>
    <row r="4" spans="2:11" ht="15.45" x14ac:dyDescent="0.4">
      <c r="B4" s="34" t="s">
        <v>1</v>
      </c>
      <c r="C4" s="34"/>
      <c r="D4" s="34"/>
      <c r="E4" s="35"/>
      <c r="F4" s="63" t="s">
        <v>2</v>
      </c>
      <c r="G4" s="63"/>
      <c r="H4" s="63"/>
      <c r="I4" s="63"/>
      <c r="J4" s="63"/>
      <c r="K4" s="32"/>
    </row>
    <row r="5" spans="2:11" ht="9.75" customHeight="1" x14ac:dyDescent="0.4">
      <c r="B5" s="34"/>
      <c r="C5" s="34"/>
      <c r="D5" s="34"/>
      <c r="E5" s="35"/>
      <c r="F5" s="31"/>
      <c r="G5" s="31"/>
      <c r="H5" s="31"/>
      <c r="I5" s="31"/>
      <c r="J5" s="31"/>
      <c r="K5" s="31"/>
    </row>
    <row r="6" spans="2:11" ht="15.45" x14ac:dyDescent="0.4">
      <c r="B6" s="34" t="s">
        <v>3</v>
      </c>
      <c r="C6" s="35"/>
      <c r="D6" s="35"/>
      <c r="E6" s="35"/>
      <c r="F6" s="63" t="s">
        <v>4</v>
      </c>
      <c r="G6" s="63"/>
      <c r="H6" s="63"/>
      <c r="I6" s="63"/>
      <c r="J6" s="63"/>
      <c r="K6" s="32"/>
    </row>
    <row r="7" spans="2:11" ht="9.75" customHeight="1" x14ac:dyDescent="0.4">
      <c r="B7" s="36"/>
      <c r="C7" s="31"/>
      <c r="D7" s="31"/>
      <c r="E7" s="31"/>
      <c r="F7" s="31"/>
      <c r="G7" s="31"/>
      <c r="H7" s="31"/>
      <c r="I7" s="31"/>
      <c r="J7" s="31"/>
      <c r="K7" s="31"/>
    </row>
    <row r="8" spans="2:11" ht="15.75" customHeight="1" x14ac:dyDescent="0.4">
      <c r="B8" s="34" t="s">
        <v>5</v>
      </c>
      <c r="C8" s="35"/>
      <c r="D8" s="35"/>
      <c r="E8" s="35"/>
      <c r="F8" s="64" t="s">
        <v>6</v>
      </c>
      <c r="G8" s="65"/>
      <c r="H8" s="65"/>
      <c r="I8" s="65"/>
      <c r="J8" s="65"/>
      <c r="K8" s="32"/>
    </row>
    <row r="9" spans="2:11" ht="10.5" customHeight="1" x14ac:dyDescent="0.3">
      <c r="B9" s="31"/>
      <c r="C9" s="31"/>
      <c r="D9" s="31"/>
      <c r="E9" s="31"/>
      <c r="F9" s="31"/>
      <c r="G9" s="31"/>
      <c r="H9" s="31"/>
      <c r="I9" s="31"/>
      <c r="J9" s="31"/>
      <c r="K9" s="31"/>
    </row>
    <row r="10" spans="2:11" ht="15.45" x14ac:dyDescent="0.4">
      <c r="B10" s="37" t="s">
        <v>7</v>
      </c>
      <c r="C10" s="31"/>
      <c r="D10" s="31"/>
      <c r="E10" s="31"/>
      <c r="F10" s="66" t="s">
        <v>8</v>
      </c>
      <c r="G10" s="66"/>
      <c r="H10" s="66"/>
      <c r="I10" s="66"/>
      <c r="J10" s="66"/>
      <c r="K10" s="33"/>
    </row>
    <row r="11" spans="2:11" ht="11.25" customHeight="1" x14ac:dyDescent="0.4">
      <c r="B11" s="37"/>
      <c r="C11" s="31"/>
      <c r="D11" s="31"/>
      <c r="E11" s="31"/>
      <c r="F11" s="31"/>
      <c r="G11" s="31"/>
      <c r="H11" s="34"/>
      <c r="I11" s="31"/>
      <c r="J11" s="31"/>
      <c r="K11" s="31"/>
    </row>
    <row r="12" spans="2:11" ht="15.45" x14ac:dyDescent="0.4">
      <c r="B12" s="34" t="s">
        <v>9</v>
      </c>
      <c r="C12" s="31"/>
      <c r="D12" s="31"/>
      <c r="E12" s="31"/>
      <c r="F12" s="61">
        <v>45489</v>
      </c>
      <c r="G12" s="62"/>
      <c r="H12" s="62"/>
      <c r="I12" s="62"/>
      <c r="J12" s="62"/>
      <c r="K12" s="32"/>
    </row>
    <row r="13" spans="2:11" ht="15.45" x14ac:dyDescent="0.4">
      <c r="B13" s="34"/>
      <c r="C13" s="31"/>
      <c r="D13" s="31"/>
      <c r="E13" s="31"/>
      <c r="F13" s="31"/>
      <c r="G13" s="31"/>
      <c r="H13" s="34"/>
      <c r="I13" s="31"/>
      <c r="J13" s="31"/>
      <c r="K13" s="31"/>
    </row>
    <row r="14" spans="2:11" ht="15.45" x14ac:dyDescent="0.4">
      <c r="B14" s="40"/>
      <c r="C14" t="s">
        <v>10</v>
      </c>
      <c r="H14" s="40"/>
    </row>
    <row r="15" spans="2:11" ht="15.45" x14ac:dyDescent="0.4">
      <c r="B15" s="40"/>
      <c r="C15" t="s">
        <v>11</v>
      </c>
      <c r="D15" t="s">
        <v>12</v>
      </c>
      <c r="H15" s="40"/>
    </row>
    <row r="16" spans="2:11" x14ac:dyDescent="0.3">
      <c r="D16" t="s">
        <v>13</v>
      </c>
    </row>
    <row r="17" spans="1:11" x14ac:dyDescent="0.3">
      <c r="C17" t="s">
        <v>14</v>
      </c>
      <c r="D17" t="s">
        <v>15</v>
      </c>
    </row>
    <row r="18" spans="1:11" x14ac:dyDescent="0.3">
      <c r="C18" t="s">
        <v>16</v>
      </c>
      <c r="D18" t="s">
        <v>17</v>
      </c>
    </row>
    <row r="19" spans="1:11" x14ac:dyDescent="0.3">
      <c r="C19" t="s">
        <v>18</v>
      </c>
      <c r="D19" t="s">
        <v>19</v>
      </c>
    </row>
    <row r="20" spans="1:11" x14ac:dyDescent="0.3">
      <c r="C20" t="s">
        <v>20</v>
      </c>
      <c r="D20" t="s">
        <v>21</v>
      </c>
    </row>
    <row r="21" spans="1:11" x14ac:dyDescent="0.3">
      <c r="D21" t="s">
        <v>22</v>
      </c>
    </row>
    <row r="22" spans="1:11" x14ac:dyDescent="0.3">
      <c r="C22" t="s">
        <v>23</v>
      </c>
      <c r="D22" t="s">
        <v>24</v>
      </c>
    </row>
    <row r="23" spans="1:11" x14ac:dyDescent="0.3">
      <c r="D23" t="s">
        <v>25</v>
      </c>
    </row>
    <row r="24" spans="1:11" x14ac:dyDescent="0.3">
      <c r="C24" t="s">
        <v>26</v>
      </c>
      <c r="D24" t="s">
        <v>27</v>
      </c>
    </row>
    <row r="25" spans="1:11" x14ac:dyDescent="0.3">
      <c r="D25" t="s">
        <v>28</v>
      </c>
    </row>
    <row r="26" spans="1:11" x14ac:dyDescent="0.3">
      <c r="D26" t="s">
        <v>29</v>
      </c>
    </row>
    <row r="27" spans="1:11" ht="24.75" customHeight="1" x14ac:dyDescent="0.3">
      <c r="C27" s="59" t="s">
        <v>30</v>
      </c>
      <c r="D27" s="60" t="s">
        <v>31</v>
      </c>
      <c r="E27" s="60"/>
      <c r="F27" s="60"/>
      <c r="G27" s="60"/>
      <c r="H27" s="60"/>
      <c r="I27" s="60"/>
      <c r="J27" s="60"/>
      <c r="K27" s="60"/>
    </row>
    <row r="28" spans="1:11" x14ac:dyDescent="0.3">
      <c r="C28" t="s">
        <v>32</v>
      </c>
      <c r="D28" t="s">
        <v>33</v>
      </c>
    </row>
    <row r="29" spans="1:11" ht="12.9" thickBot="1" x14ac:dyDescent="0.35"/>
    <row r="30" spans="1:11" ht="28.5" customHeight="1" thickTop="1" x14ac:dyDescent="0.3">
      <c r="A30" s="1"/>
      <c r="B30" s="14" t="s">
        <v>34</v>
      </c>
      <c r="C30" s="10"/>
      <c r="D30" s="10"/>
      <c r="E30" s="10"/>
      <c r="F30" s="11"/>
      <c r="G30" s="12" t="s">
        <v>35</v>
      </c>
      <c r="H30" s="12"/>
      <c r="I30" s="13"/>
      <c r="J30" s="14" t="s">
        <v>36</v>
      </c>
      <c r="K30" s="15"/>
    </row>
    <row r="31" spans="1:11" ht="24.9" x14ac:dyDescent="0.3">
      <c r="B31" s="2" t="s">
        <v>37</v>
      </c>
      <c r="C31" s="3" t="s">
        <v>38</v>
      </c>
      <c r="D31" s="3" t="s">
        <v>39</v>
      </c>
      <c r="E31" s="4" t="s">
        <v>40</v>
      </c>
      <c r="F31" s="2" t="s">
        <v>41</v>
      </c>
      <c r="G31" s="3" t="s">
        <v>42</v>
      </c>
      <c r="H31" s="3" t="s">
        <v>43</v>
      </c>
      <c r="I31" s="4" t="s">
        <v>44</v>
      </c>
      <c r="J31" s="2" t="s">
        <v>45</v>
      </c>
      <c r="K31" s="44" t="s">
        <v>46</v>
      </c>
    </row>
    <row r="32" spans="1:11" ht="121.5" customHeight="1" x14ac:dyDescent="0.3">
      <c r="B32" s="5" t="s">
        <v>47</v>
      </c>
      <c r="C32" s="6" t="s">
        <v>48</v>
      </c>
      <c r="D32" s="6" t="s">
        <v>49</v>
      </c>
      <c r="E32" s="7" t="s">
        <v>50</v>
      </c>
      <c r="F32" s="5" t="s">
        <v>51</v>
      </c>
      <c r="G32" s="6" t="s">
        <v>52</v>
      </c>
      <c r="H32" s="6" t="s">
        <v>53</v>
      </c>
      <c r="I32" s="7" t="s">
        <v>54</v>
      </c>
      <c r="J32" s="5" t="s">
        <v>55</v>
      </c>
      <c r="K32" s="45" t="s">
        <v>56</v>
      </c>
    </row>
    <row r="33" spans="1:11" ht="162" customHeight="1" x14ac:dyDescent="0.3">
      <c r="A33" s="28"/>
      <c r="B33" s="23" t="s">
        <v>57</v>
      </c>
      <c r="C33" s="24" t="s">
        <v>58</v>
      </c>
      <c r="D33" s="24" t="s">
        <v>59</v>
      </c>
      <c r="E33" s="25" t="s">
        <v>60</v>
      </c>
      <c r="F33" s="42" t="s">
        <v>61</v>
      </c>
      <c r="G33" s="43" t="s">
        <v>61</v>
      </c>
      <c r="H33" s="48" t="s">
        <v>61</v>
      </c>
      <c r="I33" s="25" t="s">
        <v>62</v>
      </c>
      <c r="J33" s="23" t="s">
        <v>63</v>
      </c>
      <c r="K33" s="29" t="s">
        <v>64</v>
      </c>
    </row>
    <row r="34" spans="1:11" ht="36" customHeight="1" x14ac:dyDescent="0.3">
      <c r="A34" s="28"/>
      <c r="B34" s="23" t="s">
        <v>57</v>
      </c>
      <c r="C34" s="24" t="s">
        <v>65</v>
      </c>
      <c r="D34" s="24" t="s">
        <v>66</v>
      </c>
      <c r="E34" s="25" t="s">
        <v>67</v>
      </c>
      <c r="F34" s="42" t="s">
        <v>61</v>
      </c>
      <c r="G34" s="43" t="s">
        <v>64</v>
      </c>
      <c r="H34" s="48" t="s">
        <v>64</v>
      </c>
      <c r="I34" s="25" t="s">
        <v>68</v>
      </c>
      <c r="J34" s="23" t="s">
        <v>69</v>
      </c>
      <c r="K34" s="29" t="s">
        <v>70</v>
      </c>
    </row>
    <row r="35" spans="1:11" ht="85.5" customHeight="1" x14ac:dyDescent="0.3">
      <c r="A35" s="28"/>
      <c r="B35" s="23" t="s">
        <v>71</v>
      </c>
      <c r="C35" s="24" t="s">
        <v>72</v>
      </c>
      <c r="D35" s="24" t="s">
        <v>73</v>
      </c>
      <c r="E35" s="25" t="s">
        <v>67</v>
      </c>
      <c r="F35" s="42" t="s">
        <v>61</v>
      </c>
      <c r="G35" s="43" t="s">
        <v>61</v>
      </c>
      <c r="H35" s="48" t="s">
        <v>61</v>
      </c>
      <c r="I35" s="25" t="s">
        <v>74</v>
      </c>
      <c r="J35" s="23" t="s">
        <v>75</v>
      </c>
      <c r="K35" s="29" t="s">
        <v>70</v>
      </c>
    </row>
    <row r="36" spans="1:11" ht="86.25" customHeight="1" x14ac:dyDescent="0.3">
      <c r="A36" s="28"/>
      <c r="B36" s="23" t="s">
        <v>57</v>
      </c>
      <c r="C36" s="24" t="s">
        <v>76</v>
      </c>
      <c r="D36" s="24" t="s">
        <v>77</v>
      </c>
      <c r="E36" s="25" t="s">
        <v>78</v>
      </c>
      <c r="F36" s="42" t="s">
        <v>61</v>
      </c>
      <c r="G36" s="43" t="s">
        <v>61</v>
      </c>
      <c r="H36" s="48" t="s">
        <v>61</v>
      </c>
      <c r="I36" s="25" t="s">
        <v>79</v>
      </c>
      <c r="J36" s="23" t="s">
        <v>80</v>
      </c>
      <c r="K36" s="29" t="s">
        <v>64</v>
      </c>
    </row>
    <row r="37" spans="1:11" ht="111.75" customHeight="1" x14ac:dyDescent="0.3">
      <c r="A37" s="28"/>
      <c r="B37" s="23" t="s">
        <v>57</v>
      </c>
      <c r="C37" s="24" t="s">
        <v>81</v>
      </c>
      <c r="D37" s="24" t="s">
        <v>82</v>
      </c>
      <c r="E37" s="25" t="s">
        <v>60</v>
      </c>
      <c r="F37" s="42" t="s">
        <v>61</v>
      </c>
      <c r="G37" s="43" t="s">
        <v>61</v>
      </c>
      <c r="H37" s="48" t="s">
        <v>61</v>
      </c>
      <c r="I37" s="25" t="s">
        <v>83</v>
      </c>
      <c r="J37" s="23" t="s">
        <v>84</v>
      </c>
      <c r="K37" s="29" t="s">
        <v>64</v>
      </c>
    </row>
    <row r="38" spans="1:11" ht="125.25" customHeight="1" x14ac:dyDescent="0.3">
      <c r="A38" s="28"/>
      <c r="B38" s="23" t="s">
        <v>57</v>
      </c>
      <c r="C38" s="24" t="s">
        <v>85</v>
      </c>
      <c r="D38" s="24" t="s">
        <v>86</v>
      </c>
      <c r="E38" s="25" t="s">
        <v>87</v>
      </c>
      <c r="F38" s="42" t="s">
        <v>61</v>
      </c>
      <c r="G38" s="43" t="s">
        <v>61</v>
      </c>
      <c r="H38" s="48" t="s">
        <v>61</v>
      </c>
      <c r="I38" s="25" t="s">
        <v>88</v>
      </c>
      <c r="J38" s="23" t="s">
        <v>89</v>
      </c>
      <c r="K38" s="29" t="s">
        <v>64</v>
      </c>
    </row>
    <row r="39" spans="1:11" ht="149.25" customHeight="1" x14ac:dyDescent="0.3">
      <c r="A39" s="28"/>
      <c r="B39" s="23" t="s">
        <v>57</v>
      </c>
      <c r="C39" s="24" t="s">
        <v>90</v>
      </c>
      <c r="D39" s="24" t="s">
        <v>91</v>
      </c>
      <c r="E39" s="25" t="s">
        <v>92</v>
      </c>
      <c r="F39" s="42" t="s">
        <v>61</v>
      </c>
      <c r="G39" s="43" t="s">
        <v>61</v>
      </c>
      <c r="H39" s="48" t="s">
        <v>61</v>
      </c>
      <c r="I39" s="25" t="s">
        <v>93</v>
      </c>
      <c r="J39" s="23" t="s">
        <v>94</v>
      </c>
      <c r="K39" s="29" t="s">
        <v>70</v>
      </c>
    </row>
    <row r="40" spans="1:11" ht="60.75" customHeight="1" x14ac:dyDescent="0.3">
      <c r="A40" s="28"/>
      <c r="B40" s="23" t="s">
        <v>57</v>
      </c>
      <c r="C40" s="24" t="s">
        <v>95</v>
      </c>
      <c r="D40" s="24" t="s">
        <v>96</v>
      </c>
      <c r="E40" s="25" t="s">
        <v>92</v>
      </c>
      <c r="F40" s="42" t="s">
        <v>61</v>
      </c>
      <c r="G40" s="43" t="s">
        <v>61</v>
      </c>
      <c r="H40" s="48" t="s">
        <v>61</v>
      </c>
      <c r="I40" s="25" t="s">
        <v>97</v>
      </c>
      <c r="J40" s="23" t="s">
        <v>65</v>
      </c>
      <c r="K40" s="29" t="s">
        <v>64</v>
      </c>
    </row>
    <row r="41" spans="1:11" ht="114" customHeight="1" x14ac:dyDescent="0.3">
      <c r="A41" s="28"/>
      <c r="B41" s="23" t="s">
        <v>98</v>
      </c>
      <c r="C41" s="24" t="s">
        <v>99</v>
      </c>
      <c r="D41" s="24" t="s">
        <v>100</v>
      </c>
      <c r="E41" s="25" t="s">
        <v>101</v>
      </c>
      <c r="F41" s="42" t="s">
        <v>64</v>
      </c>
      <c r="G41" s="43" t="s">
        <v>61</v>
      </c>
      <c r="H41" s="48" t="s">
        <v>64</v>
      </c>
      <c r="I41" s="25" t="s">
        <v>102</v>
      </c>
      <c r="J41" s="23" t="s">
        <v>103</v>
      </c>
      <c r="K41" s="29" t="s">
        <v>70</v>
      </c>
    </row>
    <row r="42" spans="1:11" ht="156" customHeight="1" x14ac:dyDescent="0.3">
      <c r="A42" s="28"/>
      <c r="B42" s="23" t="s">
        <v>104</v>
      </c>
      <c r="C42" s="24" t="s">
        <v>105</v>
      </c>
      <c r="D42" s="24" t="s">
        <v>106</v>
      </c>
      <c r="E42" s="25" t="s">
        <v>107</v>
      </c>
      <c r="F42" s="42" t="s">
        <v>61</v>
      </c>
      <c r="G42" s="43" t="s">
        <v>61</v>
      </c>
      <c r="H42" s="48" t="s">
        <v>61</v>
      </c>
      <c r="I42" s="25" t="s">
        <v>108</v>
      </c>
      <c r="J42" s="23" t="s">
        <v>109</v>
      </c>
      <c r="K42" s="29" t="s">
        <v>64</v>
      </c>
    </row>
    <row r="43" spans="1:11" ht="111.9" x14ac:dyDescent="0.3">
      <c r="A43" s="28"/>
      <c r="B43" s="23" t="s">
        <v>110</v>
      </c>
      <c r="C43" s="24" t="s">
        <v>111</v>
      </c>
      <c r="D43" s="24" t="s">
        <v>112</v>
      </c>
      <c r="E43" s="25" t="s">
        <v>113</v>
      </c>
      <c r="F43" s="42" t="s">
        <v>61</v>
      </c>
      <c r="G43" s="43" t="s">
        <v>61</v>
      </c>
      <c r="H43" s="48" t="s">
        <v>61</v>
      </c>
      <c r="I43" s="25" t="s">
        <v>114</v>
      </c>
      <c r="J43" s="23" t="s">
        <v>115</v>
      </c>
      <c r="K43" s="29" t="s">
        <v>64</v>
      </c>
    </row>
    <row r="44" spans="1:11" ht="99.45" x14ac:dyDescent="0.3">
      <c r="A44" s="28"/>
      <c r="B44" s="23" t="s">
        <v>98</v>
      </c>
      <c r="C44" s="24" t="s">
        <v>116</v>
      </c>
      <c r="D44" s="24" t="s">
        <v>117</v>
      </c>
      <c r="E44" s="25" t="s">
        <v>118</v>
      </c>
      <c r="F44" s="42" t="s">
        <v>61</v>
      </c>
      <c r="G44" s="43" t="s">
        <v>61</v>
      </c>
      <c r="H44" s="48" t="s">
        <v>61</v>
      </c>
      <c r="I44" s="25" t="s">
        <v>119</v>
      </c>
      <c r="J44" s="23" t="s">
        <v>120</v>
      </c>
      <c r="K44" s="29" t="s">
        <v>64</v>
      </c>
    </row>
    <row r="45" spans="1:11" ht="241.5" customHeight="1" x14ac:dyDescent="0.3">
      <c r="A45" s="28"/>
      <c r="B45" s="23" t="s">
        <v>121</v>
      </c>
      <c r="C45" s="24" t="s">
        <v>122</v>
      </c>
      <c r="D45" s="24" t="s">
        <v>123</v>
      </c>
      <c r="E45" s="25" t="s">
        <v>124</v>
      </c>
      <c r="F45" s="42" t="s">
        <v>61</v>
      </c>
      <c r="G45" s="43" t="s">
        <v>61</v>
      </c>
      <c r="H45" s="48" t="s">
        <v>61</v>
      </c>
      <c r="I45" s="25" t="s">
        <v>125</v>
      </c>
      <c r="J45" s="23" t="s">
        <v>126</v>
      </c>
      <c r="K45" s="29" t="s">
        <v>64</v>
      </c>
    </row>
    <row r="46" spans="1:11" ht="63.75" customHeight="1" x14ac:dyDescent="0.3">
      <c r="A46" s="28"/>
      <c r="B46" s="23" t="s">
        <v>121</v>
      </c>
      <c r="C46" s="24" t="s">
        <v>69</v>
      </c>
      <c r="D46" s="24" t="s">
        <v>127</v>
      </c>
      <c r="E46" s="25" t="s">
        <v>128</v>
      </c>
      <c r="F46" s="42" t="s">
        <v>61</v>
      </c>
      <c r="G46" s="43" t="s">
        <v>64</v>
      </c>
      <c r="H46" s="48" t="s">
        <v>64</v>
      </c>
      <c r="I46" s="25" t="s">
        <v>129</v>
      </c>
      <c r="J46" s="23" t="s">
        <v>65</v>
      </c>
      <c r="K46" s="29" t="s">
        <v>64</v>
      </c>
    </row>
    <row r="47" spans="1:11" ht="84.75" customHeight="1" x14ac:dyDescent="0.3">
      <c r="A47" s="28"/>
      <c r="B47" s="23" t="s">
        <v>130</v>
      </c>
      <c r="C47" s="24" t="s">
        <v>65</v>
      </c>
      <c r="D47" s="24" t="s">
        <v>131</v>
      </c>
      <c r="E47" s="25" t="s">
        <v>132</v>
      </c>
      <c r="F47" s="42" t="s">
        <v>61</v>
      </c>
      <c r="G47" s="43" t="s">
        <v>61</v>
      </c>
      <c r="H47" s="48" t="s">
        <v>61</v>
      </c>
      <c r="I47" s="25" t="s">
        <v>133</v>
      </c>
      <c r="J47" s="23" t="s">
        <v>65</v>
      </c>
      <c r="K47" s="29" t="s">
        <v>64</v>
      </c>
    </row>
    <row r="48" spans="1:11" ht="127.5" customHeight="1" thickBot="1" x14ac:dyDescent="0.35">
      <c r="A48" s="28"/>
      <c r="B48" s="26" t="s">
        <v>134</v>
      </c>
      <c r="C48" s="27" t="s">
        <v>65</v>
      </c>
      <c r="D48" s="27" t="s">
        <v>135</v>
      </c>
      <c r="E48" s="46" t="s">
        <v>136</v>
      </c>
      <c r="F48" s="49" t="s">
        <v>61</v>
      </c>
      <c r="G48" s="47" t="s">
        <v>61</v>
      </c>
      <c r="H48" s="50" t="s">
        <v>61</v>
      </c>
      <c r="I48" s="46" t="s">
        <v>137</v>
      </c>
      <c r="J48" s="58" t="s">
        <v>138</v>
      </c>
      <c r="K48" s="30" t="s">
        <v>64</v>
      </c>
    </row>
    <row r="49" spans="1:11" ht="127.5" customHeight="1" thickTop="1" thickBot="1" x14ac:dyDescent="0.35">
      <c r="A49" s="28"/>
      <c r="B49" s="51" t="s">
        <v>57</v>
      </c>
      <c r="C49" s="52" t="s">
        <v>139</v>
      </c>
      <c r="D49" s="52" t="s">
        <v>140</v>
      </c>
      <c r="E49" s="53" t="s">
        <v>141</v>
      </c>
      <c r="F49" s="54" t="s">
        <v>64</v>
      </c>
      <c r="G49" s="55" t="s">
        <v>61</v>
      </c>
      <c r="H49" s="56" t="s">
        <v>64</v>
      </c>
      <c r="I49" s="53" t="s">
        <v>142</v>
      </c>
      <c r="J49" s="51" t="s">
        <v>143</v>
      </c>
      <c r="K49" s="57" t="s">
        <v>70</v>
      </c>
    </row>
    <row r="50" spans="1:11" ht="115.5" customHeight="1" thickTop="1" thickBot="1" x14ac:dyDescent="0.35">
      <c r="A50" s="28"/>
      <c r="B50" s="26" t="s">
        <v>144</v>
      </c>
      <c r="C50" s="27" t="s">
        <v>145</v>
      </c>
      <c r="D50" s="27" t="s">
        <v>146</v>
      </c>
      <c r="E50" s="46" t="s">
        <v>145</v>
      </c>
      <c r="F50" s="42" t="s">
        <v>64</v>
      </c>
      <c r="G50" s="47" t="s">
        <v>61</v>
      </c>
      <c r="H50" s="48" t="s">
        <v>64</v>
      </c>
      <c r="I50" s="46" t="s">
        <v>147</v>
      </c>
      <c r="J50" s="26" t="s">
        <v>148</v>
      </c>
      <c r="K50" s="30" t="s">
        <v>64</v>
      </c>
    </row>
    <row r="51" spans="1:11" ht="12.9" thickTop="1" x14ac:dyDescent="0.3">
      <c r="A51" s="8"/>
      <c r="B51" s="9"/>
      <c r="C51" s="9"/>
      <c r="D51" s="9"/>
      <c r="E51" s="9"/>
      <c r="F51" s="9"/>
      <c r="G51" s="9"/>
      <c r="H51" s="9"/>
      <c r="I51" s="9"/>
      <c r="J51" s="9"/>
      <c r="K51" s="9"/>
    </row>
    <row r="52" spans="1:11" ht="15.45" x14ac:dyDescent="0.4">
      <c r="A52" s="8"/>
      <c r="B52" s="41" t="s">
        <v>149</v>
      </c>
      <c r="C52" t="s">
        <v>150</v>
      </c>
      <c r="H52" s="40"/>
    </row>
    <row r="53" spans="1:11" ht="15.45" x14ac:dyDescent="0.4">
      <c r="A53" s="8"/>
      <c r="B53" s="38"/>
      <c r="C53" t="s">
        <v>151</v>
      </c>
      <c r="H53" s="40"/>
    </row>
    <row r="54" spans="1:11" ht="15.45" x14ac:dyDescent="0.4">
      <c r="A54" s="8"/>
      <c r="B54" s="38"/>
      <c r="H54" s="40"/>
    </row>
    <row r="55" spans="1:11" ht="15.45" hidden="1" x14ac:dyDescent="0.4">
      <c r="A55" s="8"/>
      <c r="B55" s="38"/>
      <c r="H55" s="40"/>
    </row>
    <row r="56" spans="1:11" hidden="1" x14ac:dyDescent="0.3">
      <c r="A56" s="8"/>
    </row>
    <row r="57" spans="1:11" hidden="1" x14ac:dyDescent="0.3">
      <c r="A57" s="8"/>
      <c r="C57" s="39" t="s">
        <v>70</v>
      </c>
      <c r="D57" s="39" t="s">
        <v>64</v>
      </c>
      <c r="E57" s="39" t="s">
        <v>61</v>
      </c>
      <c r="F57" s="39" t="s">
        <v>152</v>
      </c>
    </row>
    <row r="58" spans="1:11" hidden="1" x14ac:dyDescent="0.3">
      <c r="A58" s="8"/>
      <c r="B58" s="38" t="s">
        <v>152</v>
      </c>
      <c r="C58" s="21">
        <v>4</v>
      </c>
      <c r="D58" s="20">
        <v>8</v>
      </c>
      <c r="E58" s="19">
        <v>12</v>
      </c>
      <c r="F58" s="19">
        <v>16</v>
      </c>
    </row>
    <row r="59" spans="1:11" hidden="1" x14ac:dyDescent="0.3">
      <c r="A59" s="8"/>
      <c r="B59" s="38" t="s">
        <v>61</v>
      </c>
      <c r="C59" s="21">
        <v>3</v>
      </c>
      <c r="D59" s="20">
        <v>6</v>
      </c>
      <c r="E59" s="20">
        <v>9</v>
      </c>
      <c r="F59" s="19">
        <v>12</v>
      </c>
    </row>
    <row r="60" spans="1:11" hidden="1" x14ac:dyDescent="0.3">
      <c r="A60" s="8"/>
      <c r="B60" s="38" t="s">
        <v>64</v>
      </c>
      <c r="C60" s="21">
        <v>2</v>
      </c>
      <c r="D60" s="21">
        <v>4</v>
      </c>
      <c r="E60" s="20">
        <v>6</v>
      </c>
      <c r="F60" s="20">
        <v>8</v>
      </c>
    </row>
    <row r="61" spans="1:11" hidden="1" x14ac:dyDescent="0.3">
      <c r="A61" s="8"/>
      <c r="B61" s="38" t="s">
        <v>70</v>
      </c>
      <c r="C61" s="21">
        <v>1</v>
      </c>
      <c r="D61" s="21">
        <v>2</v>
      </c>
      <c r="E61" s="21">
        <v>3</v>
      </c>
      <c r="F61" s="21">
        <v>4</v>
      </c>
    </row>
    <row r="62" spans="1:11" hidden="1" x14ac:dyDescent="0.3">
      <c r="A62" s="8"/>
    </row>
    <row r="63" spans="1:11" hidden="1" x14ac:dyDescent="0.3">
      <c r="A63" s="8"/>
    </row>
    <row r="64" spans="1:11" hidden="1" x14ac:dyDescent="0.3">
      <c r="A64" s="8"/>
    </row>
    <row r="65" spans="1:11" hidden="1" x14ac:dyDescent="0.3">
      <c r="A65" s="8"/>
      <c r="F65" t="s">
        <v>70</v>
      </c>
      <c r="H65" s="18" t="e">
        <f>IF(#REF!="",0,IF(#REF!="Very low",1,IF(#REF!="Low",2,IF(#REF!="Medium",3,IF(#REF!="High",4,F47)))))</f>
        <v>#REF!</v>
      </c>
      <c r="I65" s="18" t="e">
        <f>IF(#REF!="",0,IF(#REF!="Very low",1,IF(#REF!="Low",2,IF(#REF!="Medium",3,IF(#REF!="High",4,G47)))))</f>
        <v>#REF!</v>
      </c>
      <c r="J65" s="22" t="e">
        <f>IF(H65*I65=0,"",IF(H65*I65&gt;0.5,H65*I65))</f>
        <v>#REF!</v>
      </c>
      <c r="K65" t="e">
        <f>IF(J65="","",IF(J65&lt;5, "Low",IF(J65&lt;11,"Medium",IF(J65&gt;11,"High"))))</f>
        <v>#REF!</v>
      </c>
    </row>
    <row r="66" spans="1:11" hidden="1" x14ac:dyDescent="0.3">
      <c r="A66" s="8"/>
      <c r="F66" t="s">
        <v>64</v>
      </c>
      <c r="H66" s="18">
        <f>IF(F47="",0,IF(F47="Very low",1,IF(F47="Low",2,IF(F47="Medium",3,IF(F47="High",4,#REF!)))))</f>
        <v>3</v>
      </c>
      <c r="I66" s="18">
        <f>IF(G47="",0,IF(G47="Very low",1,IF(G47="Low",2,IF(G47="Medium",3,IF(G47="High",4,#REF!)))))</f>
        <v>3</v>
      </c>
      <c r="J66" s="22">
        <f t="shared" ref="J66:J84" si="0">IF(H66*I66=0,"",IF(H66*I66&gt;0.5,H66*I66))</f>
        <v>9</v>
      </c>
      <c r="K66" t="str">
        <f t="shared" ref="K66:K84" si="1">IF(J66="","",IF(J66&lt;5, "Low",IF(J66&lt;11,"Medium",IF(J66&gt;11,"High"))))</f>
        <v>Medium</v>
      </c>
    </row>
    <row r="67" spans="1:11" hidden="1" x14ac:dyDescent="0.3">
      <c r="A67" s="8"/>
      <c r="F67" t="s">
        <v>61</v>
      </c>
      <c r="H67" s="18" t="e">
        <f>IF(#REF!="",0,IF(#REF!="Very low",1,IF(#REF!="Low",2,IF(#REF!="Medium",3,IF(#REF!="High",4,F33)))))</f>
        <v>#REF!</v>
      </c>
      <c r="I67" s="18" t="e">
        <f>IF(#REF!="",0,IF(#REF!="Very low",1,IF(#REF!="Low",2,IF(#REF!="Medium",3,IF(#REF!="High",4,G33)))))</f>
        <v>#REF!</v>
      </c>
      <c r="J67" s="22" t="e">
        <f t="shared" si="0"/>
        <v>#REF!</v>
      </c>
      <c r="K67" t="e">
        <f t="shared" si="1"/>
        <v>#REF!</v>
      </c>
    </row>
    <row r="68" spans="1:11" hidden="1" x14ac:dyDescent="0.3">
      <c r="A68" s="8"/>
      <c r="F68" t="s">
        <v>152</v>
      </c>
      <c r="H68" s="18">
        <f>IF(F33="",0,IF(F33="Very low",1,IF(F33="Low",2,IF(F33="Medium",3,IF(F33="High",4,F34)))))</f>
        <v>3</v>
      </c>
      <c r="I68" s="18">
        <f>IF(G33="",0,IF(G33="Very low",1,IF(G33="Low",2,IF(G33="Medium",3,IF(G33="High",4,G34)))))</f>
        <v>3</v>
      </c>
      <c r="J68" s="22">
        <f t="shared" si="0"/>
        <v>9</v>
      </c>
      <c r="K68" t="str">
        <f t="shared" si="1"/>
        <v>Medium</v>
      </c>
    </row>
    <row r="69" spans="1:11" hidden="1" x14ac:dyDescent="0.3">
      <c r="A69" s="8"/>
      <c r="H69" s="18">
        <f>IF(F34="",0,IF(F34="Very low",1,IF(F34="Low",2,IF(F34="Medium",3,IF(F34="High",4,#REF!)))))</f>
        <v>3</v>
      </c>
      <c r="I69" s="18">
        <f>IF(G34="",0,IF(G34="Very low",1,IF(G34="Low",2,IF(G34="Medium",3,IF(G34="High",4,#REF!)))))</f>
        <v>2</v>
      </c>
      <c r="J69" s="22">
        <f t="shared" si="0"/>
        <v>6</v>
      </c>
      <c r="K69" t="str">
        <f t="shared" si="1"/>
        <v>Medium</v>
      </c>
    </row>
    <row r="70" spans="1:11" hidden="1" x14ac:dyDescent="0.3">
      <c r="A70" s="8"/>
      <c r="H70" s="18" t="e">
        <f>IF(#REF!="",0,IF(#REF!="Very low",1,IF(#REF!="Low",2,IF(#REF!="Medium",3,IF(#REF!="High",4,F36)))))</f>
        <v>#REF!</v>
      </c>
      <c r="I70" s="18" t="e">
        <f>IF(#REF!="",0,IF(#REF!="Very low",1,IF(#REF!="Low",2,IF(#REF!="Medium",3,IF(#REF!="High",4,G36)))))</f>
        <v>#REF!</v>
      </c>
      <c r="J70" s="22" t="e">
        <f t="shared" si="0"/>
        <v>#REF!</v>
      </c>
      <c r="K70" t="e">
        <f t="shared" si="1"/>
        <v>#REF!</v>
      </c>
    </row>
    <row r="71" spans="1:11" hidden="1" x14ac:dyDescent="0.3">
      <c r="A71" s="8"/>
      <c r="H71" s="18">
        <f>IF(F36="",0,IF(F36="Very low",1,IF(F36="Low",2,IF(F36="Medium",3,IF(F36="High",4,F37)))))</f>
        <v>3</v>
      </c>
      <c r="I71" s="18">
        <f>IF(G36="",0,IF(G36="Very low",1,IF(G36="Low",2,IF(G36="Medium",3,IF(G36="High",4,G37)))))</f>
        <v>3</v>
      </c>
      <c r="J71" s="22">
        <f t="shared" si="0"/>
        <v>9</v>
      </c>
      <c r="K71" t="str">
        <f t="shared" si="1"/>
        <v>Medium</v>
      </c>
    </row>
    <row r="72" spans="1:11" hidden="1" x14ac:dyDescent="0.3">
      <c r="A72" s="8"/>
      <c r="H72" s="18">
        <f>IF(F37="",0,IF(F37="Very low",1,IF(F37="Low",2,IF(F37="Medium",3,IF(F37="High",4,#REF!)))))</f>
        <v>3</v>
      </c>
      <c r="I72" s="18">
        <f>IF(G37="",0,IF(G37="Very low",1,IF(G37="Low",2,IF(G37="Medium",3,IF(G37="High",4,#REF!)))))</f>
        <v>3</v>
      </c>
      <c r="J72" s="22">
        <f t="shared" si="0"/>
        <v>9</v>
      </c>
      <c r="K72" t="str">
        <f t="shared" si="1"/>
        <v>Medium</v>
      </c>
    </row>
    <row r="73" spans="1:11" hidden="1" x14ac:dyDescent="0.3">
      <c r="A73" s="8"/>
      <c r="C73" t="s">
        <v>70</v>
      </c>
      <c r="D73" t="s">
        <v>64</v>
      </c>
      <c r="E73" t="s">
        <v>61</v>
      </c>
      <c r="F73" t="s">
        <v>152</v>
      </c>
      <c r="H73" s="18" t="e">
        <f>IF(#REF!="",0,IF(#REF!="Very low",1,IF(#REF!="Low",2,IF(#REF!="Medium",3,IF(#REF!="High",4,#REF!)))))</f>
        <v>#REF!</v>
      </c>
      <c r="I73" s="18" t="e">
        <f>IF(#REF!="",0,IF(#REF!="Very low",1,IF(#REF!="Low",2,IF(#REF!="Medium",3,IF(#REF!="High",4,#REF!)))))</f>
        <v>#REF!</v>
      </c>
      <c r="J73" s="22" t="e">
        <f t="shared" si="0"/>
        <v>#REF!</v>
      </c>
      <c r="K73" t="e">
        <f t="shared" si="1"/>
        <v>#REF!</v>
      </c>
    </row>
    <row r="74" spans="1:11" hidden="1" x14ac:dyDescent="0.3">
      <c r="A74" s="8"/>
      <c r="B74" t="s">
        <v>70</v>
      </c>
      <c r="C74" s="21">
        <v>1</v>
      </c>
      <c r="D74" s="21">
        <v>2</v>
      </c>
      <c r="E74" s="21">
        <v>3</v>
      </c>
      <c r="F74" s="21">
        <v>4</v>
      </c>
      <c r="H74" s="18" t="e">
        <f>IF(#REF!="",0,IF(#REF!="Very low",1,IF(#REF!="Low",2,IF(#REF!="Medium",3,IF(#REF!="High",4,F39)))))</f>
        <v>#REF!</v>
      </c>
      <c r="I74" s="18" t="e">
        <f>IF(#REF!="",0,IF(#REF!="Very low",1,IF(#REF!="Low",2,IF(#REF!="Medium",3,IF(#REF!="High",4,G39)))))</f>
        <v>#REF!</v>
      </c>
      <c r="J74" s="22" t="e">
        <f t="shared" si="0"/>
        <v>#REF!</v>
      </c>
      <c r="K74" t="e">
        <f t="shared" si="1"/>
        <v>#REF!</v>
      </c>
    </row>
    <row r="75" spans="1:11" hidden="1" x14ac:dyDescent="0.3">
      <c r="A75" s="8"/>
      <c r="B75" t="s">
        <v>64</v>
      </c>
      <c r="C75" s="21">
        <v>2</v>
      </c>
      <c r="D75" s="21">
        <v>4</v>
      </c>
      <c r="E75" s="20">
        <v>6</v>
      </c>
      <c r="F75" s="20">
        <v>8</v>
      </c>
      <c r="H75" s="18">
        <f>IF(F39="",0,IF(F39="Very low",1,IF(F39="Low",2,IF(F39="Medium",3,IF(F39="High",4,#REF!)))))</f>
        <v>3</v>
      </c>
      <c r="I75" s="18">
        <f>IF(G39="",0,IF(G39="Very low",1,IF(G39="Low",2,IF(G39="Medium",3,IF(G39="High",4,#REF!)))))</f>
        <v>3</v>
      </c>
      <c r="J75" s="22">
        <f t="shared" si="0"/>
        <v>9</v>
      </c>
      <c r="K75" t="str">
        <f t="shared" si="1"/>
        <v>Medium</v>
      </c>
    </row>
    <row r="76" spans="1:11" hidden="1" x14ac:dyDescent="0.3">
      <c r="A76" s="8"/>
      <c r="B76" t="s">
        <v>61</v>
      </c>
      <c r="C76" s="21">
        <v>3</v>
      </c>
      <c r="D76" s="20">
        <v>6</v>
      </c>
      <c r="E76" s="20">
        <v>9</v>
      </c>
      <c r="F76" s="19">
        <v>12</v>
      </c>
      <c r="H76" s="18" t="e">
        <f>IF(#REF!="",0,IF(#REF!="Very low",1,IF(#REF!="Low",2,IF(#REF!="Medium",3,IF(#REF!="High",4,#REF!)))))</f>
        <v>#REF!</v>
      </c>
      <c r="I76" s="18" t="e">
        <f>IF(#REF!="",0,IF(#REF!="Very low",1,IF(#REF!="Low",2,IF(#REF!="Medium",3,IF(#REF!="High",4,#REF!)))))</f>
        <v>#REF!</v>
      </c>
      <c r="J76" s="22" t="e">
        <f t="shared" si="0"/>
        <v>#REF!</v>
      </c>
      <c r="K76" t="e">
        <f t="shared" si="1"/>
        <v>#REF!</v>
      </c>
    </row>
    <row r="77" spans="1:11" hidden="1" x14ac:dyDescent="0.3">
      <c r="A77" s="8"/>
      <c r="B77" t="s">
        <v>152</v>
      </c>
      <c r="C77" s="21">
        <v>4</v>
      </c>
      <c r="D77" s="20">
        <v>8</v>
      </c>
      <c r="E77" s="19">
        <v>12</v>
      </c>
      <c r="F77" s="19">
        <v>16</v>
      </c>
      <c r="H77" s="18" t="e">
        <f>IF(#REF!="",0,IF(#REF!="Very low",1,IF(#REF!="Low",2,IF(#REF!="Medium",3,IF(#REF!="High",4,#REF!)))))</f>
        <v>#REF!</v>
      </c>
      <c r="I77" s="18" t="e">
        <f>IF(#REF!="",0,IF(#REF!="Very low",1,IF(#REF!="Low",2,IF(#REF!="Medium",3,IF(#REF!="High",4,#REF!)))))</f>
        <v>#REF!</v>
      </c>
      <c r="J77" s="22" t="e">
        <f t="shared" si="0"/>
        <v>#REF!</v>
      </c>
      <c r="K77" t="e">
        <f t="shared" si="1"/>
        <v>#REF!</v>
      </c>
    </row>
    <row r="78" spans="1:11" hidden="1" x14ac:dyDescent="0.3">
      <c r="A78" s="8"/>
      <c r="H78" s="18" t="e">
        <f>IF(#REF!="",0,IF(#REF!="Very low",1,IF(#REF!="Low",2,IF(#REF!="Medium",3,IF(#REF!="High",4,#REF!)))))</f>
        <v>#REF!</v>
      </c>
      <c r="I78" s="18" t="e">
        <f>IF(#REF!="",0,IF(#REF!="Very low",1,IF(#REF!="Low",2,IF(#REF!="Medium",3,IF(#REF!="High",4,#REF!)))))</f>
        <v>#REF!</v>
      </c>
      <c r="J78" s="22" t="e">
        <f t="shared" si="0"/>
        <v>#REF!</v>
      </c>
      <c r="K78" t="e">
        <f t="shared" si="1"/>
        <v>#REF!</v>
      </c>
    </row>
    <row r="79" spans="1:11" hidden="1" x14ac:dyDescent="0.3">
      <c r="A79" s="8"/>
      <c r="H79" s="18" t="e">
        <f>IF(#REF!="",0,IF(#REF!="Very low",1,IF(#REF!="Low",2,IF(#REF!="Medium",3,IF(#REF!="High",4,#REF!)))))</f>
        <v>#REF!</v>
      </c>
      <c r="I79" s="18" t="e">
        <f>IF(#REF!="",0,IF(#REF!="Very low",1,IF(#REF!="Low",2,IF(#REF!="Medium",3,IF(#REF!="High",4,#REF!)))))</f>
        <v>#REF!</v>
      </c>
      <c r="J79" s="22" t="e">
        <f t="shared" si="0"/>
        <v>#REF!</v>
      </c>
      <c r="K79" t="e">
        <f t="shared" si="1"/>
        <v>#REF!</v>
      </c>
    </row>
    <row r="80" spans="1:11" hidden="1" x14ac:dyDescent="0.3">
      <c r="A80" s="8"/>
      <c r="H80" s="18" t="e">
        <f>IF(#REF!="",0,IF(#REF!="Very low",1,IF(#REF!="Low",2,IF(#REF!="Medium",3,IF(#REF!="High",4,#REF!)))))</f>
        <v>#REF!</v>
      </c>
      <c r="I80" s="18" t="e">
        <f>IF(#REF!="",0,IF(#REF!="Very low",1,IF(#REF!="Low",2,IF(#REF!="Medium",3,IF(#REF!="High",4,#REF!)))))</f>
        <v>#REF!</v>
      </c>
      <c r="J80" s="22" t="e">
        <f t="shared" si="0"/>
        <v>#REF!</v>
      </c>
      <c r="K80" t="e">
        <f t="shared" si="1"/>
        <v>#REF!</v>
      </c>
    </row>
    <row r="81" spans="1:11" hidden="1" x14ac:dyDescent="0.3">
      <c r="A81" s="8"/>
      <c r="H81" s="18" t="e">
        <f>IF(#REF!="",0,IF(#REF!="Very low",1,IF(#REF!="Low",2,IF(#REF!="Medium",3,IF(#REF!="High",4,#REF!)))))</f>
        <v>#REF!</v>
      </c>
      <c r="I81" s="18" t="e">
        <f>IF(#REF!="",0,IF(#REF!="Very low",1,IF(#REF!="Low",2,IF(#REF!="Medium",3,IF(#REF!="High",4,#REF!)))))</f>
        <v>#REF!</v>
      </c>
      <c r="J81" s="22" t="e">
        <f t="shared" si="0"/>
        <v>#REF!</v>
      </c>
      <c r="K81" t="e">
        <f t="shared" si="1"/>
        <v>#REF!</v>
      </c>
    </row>
    <row r="82" spans="1:11" hidden="1" x14ac:dyDescent="0.3">
      <c r="A82" s="8"/>
      <c r="H82" s="18" t="e">
        <f>IF(#REF!="",0,IF(#REF!="Very low",1,IF(#REF!="Low",2,IF(#REF!="Medium",3,IF(#REF!="High",4,#REF!)))))</f>
        <v>#REF!</v>
      </c>
      <c r="I82" s="18" t="e">
        <f>IF(#REF!="",0,IF(#REF!="Very low",1,IF(#REF!="Low",2,IF(#REF!="Medium",3,IF(#REF!="High",4,#REF!)))))</f>
        <v>#REF!</v>
      </c>
      <c r="J82" s="22" t="e">
        <f t="shared" si="0"/>
        <v>#REF!</v>
      </c>
      <c r="K82" t="e">
        <f t="shared" si="1"/>
        <v>#REF!</v>
      </c>
    </row>
    <row r="83" spans="1:11" hidden="1" x14ac:dyDescent="0.3">
      <c r="A83" s="8"/>
      <c r="H83" s="18" t="e">
        <f>IF(#REF!="",0,IF(#REF!="Very low",1,IF(#REF!="Low",2,IF(#REF!="Medium",3,IF(#REF!="High",4,#REF!)))))</f>
        <v>#REF!</v>
      </c>
      <c r="I83" s="18" t="e">
        <f>IF(#REF!="",0,IF(#REF!="Very low",1,IF(#REF!="Low",2,IF(#REF!="Medium",3,IF(#REF!="High",4,#REF!)))))</f>
        <v>#REF!</v>
      </c>
      <c r="J83" s="22" t="e">
        <f t="shared" si="0"/>
        <v>#REF!</v>
      </c>
      <c r="K83" t="e">
        <f t="shared" si="1"/>
        <v>#REF!</v>
      </c>
    </row>
    <row r="84" spans="1:11" hidden="1" x14ac:dyDescent="0.3">
      <c r="A84" s="8"/>
      <c r="H84" s="18" t="e">
        <f>IF(#REF!="",0,IF(#REF!="Very low",1,IF(#REF!="Low",2,IF(#REF!="Medium",3,IF(#REF!="High",4,F51)))))</f>
        <v>#REF!</v>
      </c>
      <c r="I84" s="18" t="e">
        <f>IF(#REF!="",0,IF(#REF!="Very low",1,IF(#REF!="Low",2,IF(#REF!="Medium",3,IF(#REF!="High",4,G51)))))</f>
        <v>#REF!</v>
      </c>
      <c r="J84" s="22" t="e">
        <f t="shared" si="0"/>
        <v>#REF!</v>
      </c>
      <c r="K84" t="e">
        <f t="shared" si="1"/>
        <v>#REF!</v>
      </c>
    </row>
    <row r="85" spans="1:11" hidden="1" x14ac:dyDescent="0.3">
      <c r="A85" s="8"/>
    </row>
    <row r="86" spans="1:11" hidden="1" x14ac:dyDescent="0.3"/>
    <row r="87" spans="1:11" hidden="1" x14ac:dyDescent="0.3"/>
    <row r="88" spans="1:11" hidden="1" x14ac:dyDescent="0.3"/>
    <row r="122" ht="13.5" customHeight="1" x14ac:dyDescent="0.3"/>
  </sheetData>
  <sheetProtection selectLockedCells="1"/>
  <mergeCells count="6">
    <mergeCell ref="D27:K27"/>
    <mergeCell ref="F12:J12"/>
    <mergeCell ref="F4:J4"/>
    <mergeCell ref="F6:J6"/>
    <mergeCell ref="F8:J8"/>
    <mergeCell ref="F10:J10"/>
  </mergeCells>
  <phoneticPr fontId="0" type="noConversion"/>
  <dataValidations count="2">
    <dataValidation type="list" allowBlank="1" showInputMessage="1" showErrorMessage="1" sqref="F33:G39 F41:G50" xr:uid="{00000000-0002-0000-0000-000000000000}">
      <formula1>$F$65:$F$69</formula1>
    </dataValidation>
    <dataValidation type="list" allowBlank="1" showInputMessage="1" showErrorMessage="1" sqref="F40:G40" xr:uid="{00000000-0002-0000-0000-000001000000}">
      <formula1>$F$64:$F$69</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SR2008No12GRA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C9BF81748CFD6A4DB8CA4CD1B565E5D3" ma:contentTypeVersion="551" ma:contentTypeDescription="" ma:contentTypeScope="" ma:versionID="8a62c8c050b21acaa1a42181c037ba3d">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9be56660-2c31-41ef-bc00-23e72f632f2a">REGU-485747921-753</_dlc_DocId>
    <_dlc_DocIdUrl xmlns="9be56660-2c31-41ef-bc00-23e72f632f2a">
      <Url>https://cyfoethnaturiolcymru.sharepoint.com/teams/Regulatory/wasters/waex/_layouts/15/DocIdRedir.aspx?ID=REGU-485747921-753</Url>
      <Description>REGU-485747921-753</Description>
    </_dlc_DocIdUrl>
  </documentManagement>
</p:properties>
</file>

<file path=customXml/itemProps1.xml><?xml version="1.0" encoding="utf-8"?>
<ds:datastoreItem xmlns:ds="http://schemas.openxmlformats.org/officeDocument/2006/customXml" ds:itemID="{EF26B887-BAA3-4C46-BFEA-ABE4A83A54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C6F49E-E65C-45FA-8AAD-0FF4CE4DDED1}">
  <ds:schemaRefs>
    <ds:schemaRef ds:uri="Microsoft.SharePoint.Taxonomy.ContentTypeSync"/>
  </ds:schemaRefs>
</ds:datastoreItem>
</file>

<file path=customXml/itemProps3.xml><?xml version="1.0" encoding="utf-8"?>
<ds:datastoreItem xmlns:ds="http://schemas.openxmlformats.org/officeDocument/2006/customXml" ds:itemID="{B53E04D2-F3AA-47D2-B040-876177E08246}">
  <ds:schemaRefs>
    <ds:schemaRef ds:uri="http://schemas.microsoft.com/sharepoint/events"/>
  </ds:schemaRefs>
</ds:datastoreItem>
</file>

<file path=customXml/itemProps4.xml><?xml version="1.0" encoding="utf-8"?>
<ds:datastoreItem xmlns:ds="http://schemas.openxmlformats.org/officeDocument/2006/customXml" ds:itemID="{42BC936C-D5E4-40B7-83FB-AC8317760B49}">
  <ds:schemaRefs>
    <ds:schemaRef ds:uri="http://schemas.microsoft.com/sharepoint/v3/contenttype/forms"/>
  </ds:schemaRefs>
</ds:datastoreItem>
</file>

<file path=customXml/itemProps5.xml><?xml version="1.0" encoding="utf-8"?>
<ds:datastoreItem xmlns:ds="http://schemas.openxmlformats.org/officeDocument/2006/customXml" ds:itemID="{49460969-29A4-4C8E-AC67-C62C71579183}">
  <ds:schemaRefs>
    <ds:schemaRef ds:uri="http://schemas.microsoft.com/office/2006/metadata/properties"/>
    <ds:schemaRef ds:uri="http://schemas.microsoft.com/office/infopath/2007/PartnerControls"/>
    <ds:schemaRef ds:uri="9be56660-2c31-41ef-bc00-23e72f632f2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2024-07-16T13:30:17Z</dcterms:created>
  <dcterms:modified xsi:type="dcterms:W3CDTF">2025-04-07T16:44:54Z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0x01010067EB80C5FE939D4A9B3D8BA62129B7F50100C9BF81748CFD6A4DB8CA4CD1B565E5D3</vt:lpwstr>
  </property>
  <property fmtid="{D5CDD505-2E9C-101B-9397-08002B2CF9AE}" pid="3" name="_dlc_DocIdItemGuid">
    <vt:lpwstr>c6cb1b45-b37d-4781-8949-870c304f44db</vt:lpwstr>
  </property>
</Properties>
</file>